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C:\Users\健診06\Desktop\新健診センター　予約申込\"/>
    </mc:Choice>
  </mc:AlternateContent>
  <xr:revisionPtr revIDLastSave="0" documentId="13_ncr:1_{FF94DC12-1C87-4462-808F-7167C723D047}" xr6:coauthVersionLast="47" xr6:coauthVersionMax="47" xr10:uidLastSave="{00000000-0000-0000-0000-000000000000}"/>
  <bookViews>
    <workbookView xWindow="-120" yWindow="-120" windowWidth="29040" windowHeight="15720" xr2:uid="{00000000-000D-0000-FFFF-FFFF00000000}"/>
  </bookViews>
  <sheets>
    <sheet name="健診コース検査項目表" sheetId="8" r:id="rId1"/>
    <sheet name="2025_健診コース検査項目表（原本①）" sheetId="7" state="hidden" r:id="rId2"/>
    <sheet name="健診コース検査項目表（原本）" sheetId="9" r:id="rId3"/>
    <sheet name="マスタ" sheetId="4" state="hidden" r:id="rId4"/>
  </sheets>
  <definedNames>
    <definedName name="_xlnm.Print_Area" localSheetId="1">'2025_健診コース検査項目表（原本①）'!$A$1:$M$66</definedName>
    <definedName name="_xlnm.Print_Area" localSheetId="0">健診コース検査項目表!$A$1:$M$66</definedName>
    <definedName name="_xlnm.Print_Area" localSheetId="2">'健診コース検査項目表（原本）'!$A$1:$M$66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9" l="1"/>
  <c r="H50" i="9"/>
  <c r="H51" i="9"/>
  <c r="H49" i="9"/>
  <c r="L25" i="9"/>
  <c r="L26" i="9"/>
  <c r="L27" i="9"/>
  <c r="L28" i="9"/>
  <c r="L29" i="9"/>
  <c r="L30" i="9"/>
  <c r="L31" i="9"/>
  <c r="L32" i="9"/>
  <c r="L33" i="9"/>
  <c r="L34" i="9"/>
  <c r="L35" i="9"/>
  <c r="L36" i="9"/>
  <c r="L37" i="9"/>
  <c r="L38" i="9"/>
  <c r="L39" i="9"/>
  <c r="L40" i="9"/>
  <c r="L41" i="9"/>
  <c r="L42" i="9"/>
  <c r="L43" i="9"/>
  <c r="L44" i="9"/>
  <c r="L24" i="9"/>
  <c r="L9" i="9"/>
  <c r="L10" i="9"/>
  <c r="L11" i="9"/>
  <c r="L12" i="9"/>
  <c r="L13" i="9"/>
  <c r="L14" i="9"/>
  <c r="L15" i="9"/>
  <c r="L16" i="9"/>
  <c r="L17" i="9"/>
  <c r="L18" i="9"/>
  <c r="L19" i="9"/>
  <c r="L20" i="9"/>
  <c r="L8"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10" i="9"/>
  <c r="D5" i="9"/>
  <c r="D4" i="9"/>
  <c r="L8" i="7"/>
  <c r="F26" i="8"/>
  <c r="E28" i="9" l="1"/>
  <c r="I62" i="9" l="1"/>
  <c r="I63" i="9" s="1"/>
  <c r="K61" i="9" l="1"/>
  <c r="D5" i="7"/>
  <c r="H55" i="7"/>
  <c r="K51" i="7"/>
  <c r="K52" i="7"/>
  <c r="K50" i="7"/>
  <c r="H51" i="7"/>
  <c r="H52" i="7"/>
  <c r="H50" i="7"/>
  <c r="L26" i="7"/>
  <c r="L27" i="7"/>
  <c r="L28" i="7"/>
  <c r="L29" i="7"/>
  <c r="L30" i="7"/>
  <c r="L31" i="7"/>
  <c r="L32" i="7"/>
  <c r="L33" i="7"/>
  <c r="L34" i="7"/>
  <c r="L35" i="7"/>
  <c r="L36" i="7"/>
  <c r="L37" i="7"/>
  <c r="L38" i="7"/>
  <c r="L39" i="7"/>
  <c r="L40" i="7"/>
  <c r="L41" i="7"/>
  <c r="L42" i="7"/>
  <c r="L43" i="7"/>
  <c r="L44" i="7"/>
  <c r="L45" i="7"/>
  <c r="L25" i="7"/>
  <c r="L9" i="7"/>
  <c r="L10" i="7"/>
  <c r="L11" i="7"/>
  <c r="L12" i="7"/>
  <c r="L13" i="7"/>
  <c r="L14" i="7"/>
  <c r="L15" i="7"/>
  <c r="L16" i="7"/>
  <c r="L17" i="7"/>
  <c r="L18" i="7"/>
  <c r="L19" i="7"/>
  <c r="L20" i="7"/>
  <c r="L21" i="7"/>
  <c r="F11" i="7"/>
  <c r="F12" i="7"/>
  <c r="F13" i="7"/>
  <c r="F14" i="7"/>
  <c r="F15" i="7"/>
  <c r="F16" i="7"/>
  <c r="F17" i="7"/>
  <c r="F18" i="7"/>
  <c r="F19" i="7"/>
  <c r="F20" i="7"/>
  <c r="F21" i="7"/>
  <c r="F22" i="7"/>
  <c r="F23" i="7"/>
  <c r="F24" i="7"/>
  <c r="F25" i="7"/>
  <c r="F27"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10" i="7"/>
  <c r="D4" i="7"/>
  <c r="F34" i="8"/>
  <c r="F34" i="7" s="1"/>
  <c r="F33" i="8"/>
  <c r="F33" i="7" s="1"/>
  <c r="F32" i="8"/>
  <c r="F32" i="7" s="1"/>
  <c r="F31" i="8"/>
  <c r="F31" i="7" s="1"/>
  <c r="F30" i="8"/>
  <c r="F30" i="7" s="1"/>
  <c r="F29" i="8"/>
  <c r="F29" i="7" s="1"/>
  <c r="F28" i="8"/>
  <c r="E28" i="8"/>
  <c r="F28" i="7" l="1"/>
  <c r="I62" i="8"/>
  <c r="I63" i="8" s="1"/>
  <c r="K61" i="8" s="1"/>
  <c r="F26" i="7"/>
  <c r="E28" i="7"/>
  <c r="K62" i="7" l="1"/>
  <c r="I63" i="7"/>
  <c r="I6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星総合病院</author>
  </authors>
  <commentList>
    <comment ref="E28" authorId="0" shapeId="0" xr:uid="{69CDC07A-5E4E-4E4D-90BD-5E3A15E1AB62}">
      <text>
        <r>
          <rPr>
            <sz val="11"/>
            <color indexed="81"/>
            <rFont val="AR P悠々ゴシック体E"/>
            <family val="3"/>
            <charset val="128"/>
          </rPr>
          <t>生化学検査を選択した数*550が表示されます。
5個以上選択した場合0が表示されます。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星総合病院</author>
  </authors>
  <commentList>
    <comment ref="E28" authorId="0" shapeId="0" xr:uid="{D0398BAE-BEA6-432C-A93E-B5FD2DC5E134}">
      <text>
        <r>
          <rPr>
            <sz val="11"/>
            <color indexed="81"/>
            <rFont val="AR P悠々ゴシック体E"/>
            <family val="3"/>
            <charset val="128"/>
          </rPr>
          <t>生化学検査を選択した数*550が表示されます。
5個以上選択した場合0が表示されます。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星総合病院</author>
  </authors>
  <commentList>
    <comment ref="E28" authorId="0" shapeId="0" xr:uid="{2325AF25-B7A3-4CA6-AA49-46697C0C1962}">
      <text>
        <r>
          <rPr>
            <sz val="11"/>
            <color indexed="81"/>
            <rFont val="AR P悠々ゴシック体E"/>
            <family val="3"/>
            <charset val="128"/>
          </rPr>
          <t>生化学検査を選択した数*550が表示されます。
5個以上選択した場合0が表示されます。</t>
        </r>
      </text>
    </comment>
  </commentList>
</comments>
</file>

<file path=xl/sharedStrings.xml><?xml version="1.0" encoding="utf-8"?>
<sst xmlns="http://schemas.openxmlformats.org/spreadsheetml/2006/main" count="517" uniqueCount="211">
  <si>
    <t>項目</t>
    <rPh sb="0" eb="2">
      <t>コウモク</t>
    </rPh>
    <phoneticPr fontId="1"/>
  </si>
  <si>
    <t>料金(税抜)</t>
    <rPh sb="0" eb="2">
      <t>リョウキン</t>
    </rPh>
    <rPh sb="3" eb="4">
      <t>ゼイ</t>
    </rPh>
    <rPh sb="4" eb="5">
      <t>ヌ</t>
    </rPh>
    <phoneticPr fontId="1"/>
  </si>
  <si>
    <t>CRP</t>
    <phoneticPr fontId="1"/>
  </si>
  <si>
    <t>HBs抗原検査</t>
    <rPh sb="3" eb="5">
      <t>コウゲン</t>
    </rPh>
    <rPh sb="5" eb="7">
      <t>ケンサ</t>
    </rPh>
    <phoneticPr fontId="1"/>
  </si>
  <si>
    <t>HBs抗体検査</t>
    <rPh sb="3" eb="5">
      <t>コウタイ</t>
    </rPh>
    <rPh sb="5" eb="7">
      <t>ケンサ</t>
    </rPh>
    <phoneticPr fontId="1"/>
  </si>
  <si>
    <t>内臓脂肪(ファットスキャン)</t>
    <rPh sb="0" eb="4">
      <t>ナイゾウシボウ</t>
    </rPh>
    <phoneticPr fontId="1"/>
  </si>
  <si>
    <t>動脈硬化検査</t>
    <rPh sb="0" eb="4">
      <t>ドウミャクコウカ</t>
    </rPh>
    <rPh sb="4" eb="6">
      <t>ケンサ</t>
    </rPh>
    <phoneticPr fontId="1"/>
  </si>
  <si>
    <t>骨密度検査</t>
    <rPh sb="0" eb="3">
      <t>コツミツド</t>
    </rPh>
    <rPh sb="3" eb="5">
      <t>ケンサ</t>
    </rPh>
    <phoneticPr fontId="1"/>
  </si>
  <si>
    <t>血算</t>
    <rPh sb="0" eb="2">
      <t>ケッサン</t>
    </rPh>
    <phoneticPr fontId="1"/>
  </si>
  <si>
    <t>コース名</t>
    <rPh sb="3" eb="4">
      <t>メイ</t>
    </rPh>
    <phoneticPr fontId="1"/>
  </si>
  <si>
    <t>肝機能</t>
    <rPh sb="0" eb="3">
      <t>カンキノウ</t>
    </rPh>
    <phoneticPr fontId="1"/>
  </si>
  <si>
    <t>AST(GOT)</t>
    <phoneticPr fontId="1"/>
  </si>
  <si>
    <t>ALP</t>
    <phoneticPr fontId="1"/>
  </si>
  <si>
    <t>脂質</t>
    <rPh sb="0" eb="2">
      <t>シシツ</t>
    </rPh>
    <phoneticPr fontId="1"/>
  </si>
  <si>
    <t>HDL-コレステロール</t>
    <phoneticPr fontId="1"/>
  </si>
  <si>
    <t>LDL-コレステロール</t>
    <phoneticPr fontId="1"/>
  </si>
  <si>
    <t>腎機能</t>
    <rPh sb="0" eb="3">
      <t>ジンキノウ</t>
    </rPh>
    <phoneticPr fontId="1"/>
  </si>
  <si>
    <t>糖代謝</t>
    <rPh sb="0" eb="1">
      <t>トウ</t>
    </rPh>
    <rPh sb="1" eb="3">
      <t>タイシャ</t>
    </rPh>
    <phoneticPr fontId="1"/>
  </si>
  <si>
    <t>HbA1c</t>
    <phoneticPr fontId="1"/>
  </si>
  <si>
    <t>PH</t>
    <phoneticPr fontId="1"/>
  </si>
  <si>
    <t>潜血</t>
    <rPh sb="0" eb="2">
      <t>センケツ</t>
    </rPh>
    <phoneticPr fontId="1"/>
  </si>
  <si>
    <t>✓</t>
    <phoneticPr fontId="1"/>
  </si>
  <si>
    <t>　</t>
    <phoneticPr fontId="1"/>
  </si>
  <si>
    <t>ALT(GPT)</t>
    <phoneticPr fontId="1"/>
  </si>
  <si>
    <t>γ-GTP</t>
    <phoneticPr fontId="1"/>
  </si>
  <si>
    <t>尿中アミラーゼ</t>
    <rPh sb="0" eb="2">
      <t>ニョウチュウ</t>
    </rPh>
    <phoneticPr fontId="1"/>
  </si>
  <si>
    <t>✓</t>
  </si>
  <si>
    <t>歯科検診</t>
    <rPh sb="0" eb="4">
      <t>シカケンシン</t>
    </rPh>
    <phoneticPr fontId="1"/>
  </si>
  <si>
    <t>問診・診察</t>
    <rPh sb="0" eb="2">
      <t>モンシン</t>
    </rPh>
    <rPh sb="3" eb="5">
      <t>シンサツ</t>
    </rPh>
    <phoneticPr fontId="1"/>
  </si>
  <si>
    <t>身体測定</t>
    <rPh sb="0" eb="4">
      <t>シンタイソクテイ</t>
    </rPh>
    <phoneticPr fontId="1"/>
  </si>
  <si>
    <t>身長・体重</t>
    <rPh sb="0" eb="2">
      <t>シンチョウ</t>
    </rPh>
    <rPh sb="3" eb="5">
      <t>タイジュウ</t>
    </rPh>
    <phoneticPr fontId="1"/>
  </si>
  <si>
    <t>-</t>
    <phoneticPr fontId="1"/>
  </si>
  <si>
    <t>腹囲・肥満度・BMI</t>
    <rPh sb="0" eb="2">
      <t>フクイ</t>
    </rPh>
    <rPh sb="3" eb="6">
      <t>ヒマンド</t>
    </rPh>
    <phoneticPr fontId="1"/>
  </si>
  <si>
    <t>血圧</t>
    <rPh sb="0" eb="2">
      <t>ケツアツ</t>
    </rPh>
    <phoneticPr fontId="1"/>
  </si>
  <si>
    <t>心電図・心拍数</t>
    <rPh sb="0" eb="3">
      <t>シンデンズ</t>
    </rPh>
    <rPh sb="4" eb="7">
      <t>シンパクスウ</t>
    </rPh>
    <phoneticPr fontId="1"/>
  </si>
  <si>
    <t>視力</t>
    <rPh sb="0" eb="2">
      <t>シリョク</t>
    </rPh>
    <phoneticPr fontId="1"/>
  </si>
  <si>
    <t>眼底</t>
    <rPh sb="0" eb="2">
      <t>ガンテイ</t>
    </rPh>
    <phoneticPr fontId="1"/>
  </si>
  <si>
    <t>眼圧</t>
    <rPh sb="0" eb="2">
      <t>ガンアツ</t>
    </rPh>
    <phoneticPr fontId="1"/>
  </si>
  <si>
    <t>色覚</t>
    <rPh sb="0" eb="2">
      <t>シキカク</t>
    </rPh>
    <phoneticPr fontId="1"/>
  </si>
  <si>
    <t>呼吸機能</t>
    <rPh sb="0" eb="4">
      <t>コキュウキノウ</t>
    </rPh>
    <phoneticPr fontId="1"/>
  </si>
  <si>
    <t>測定</t>
    <rPh sb="0" eb="2">
      <t>ソクテイ</t>
    </rPh>
    <phoneticPr fontId="1"/>
  </si>
  <si>
    <t>胸部X線</t>
    <rPh sb="0" eb="2">
      <t>キョウブ</t>
    </rPh>
    <rPh sb="3" eb="4">
      <t>セン</t>
    </rPh>
    <phoneticPr fontId="1"/>
  </si>
  <si>
    <t>２方向</t>
    <rPh sb="1" eb="3">
      <t>ホウコウ</t>
    </rPh>
    <phoneticPr fontId="1"/>
  </si>
  <si>
    <t>１方向</t>
    <rPh sb="1" eb="3">
      <t>ホウコウ</t>
    </rPh>
    <phoneticPr fontId="1"/>
  </si>
  <si>
    <t>上部消化管</t>
    <rPh sb="0" eb="2">
      <t>ジョウブ</t>
    </rPh>
    <rPh sb="2" eb="5">
      <t>ショウカカン</t>
    </rPh>
    <phoneticPr fontId="1"/>
  </si>
  <si>
    <t>バリウム</t>
    <phoneticPr fontId="1"/>
  </si>
  <si>
    <t>腹部超音波</t>
    <rPh sb="0" eb="2">
      <t>フクブ</t>
    </rPh>
    <rPh sb="2" eb="5">
      <t>チョウオンパ</t>
    </rPh>
    <phoneticPr fontId="1"/>
  </si>
  <si>
    <t>尿検査</t>
    <rPh sb="0" eb="3">
      <t>ニョウケンサ</t>
    </rPh>
    <phoneticPr fontId="1"/>
  </si>
  <si>
    <t>蛋白・糖</t>
    <rPh sb="0" eb="2">
      <t>タンパク</t>
    </rPh>
    <rPh sb="3" eb="4">
      <t>トウ</t>
    </rPh>
    <phoneticPr fontId="1"/>
  </si>
  <si>
    <t>沈渣</t>
    <rPh sb="0" eb="2">
      <t>チンサ</t>
    </rPh>
    <phoneticPr fontId="1"/>
  </si>
  <si>
    <t>比重</t>
    <rPh sb="0" eb="2">
      <t>ヒジュウ</t>
    </rPh>
    <phoneticPr fontId="1"/>
  </si>
  <si>
    <t>便検査</t>
    <rPh sb="0" eb="1">
      <t>ベン</t>
    </rPh>
    <rPh sb="1" eb="3">
      <t>ケンサ</t>
    </rPh>
    <phoneticPr fontId="1"/>
  </si>
  <si>
    <t>2日法</t>
    <rPh sb="1" eb="2">
      <t>ニチ</t>
    </rPh>
    <rPh sb="2" eb="3">
      <t>ホウ</t>
    </rPh>
    <phoneticPr fontId="1"/>
  </si>
  <si>
    <t>虫歯・歯周病・唾液検査による口腔チェック</t>
    <rPh sb="0" eb="2">
      <t>ムシバ</t>
    </rPh>
    <rPh sb="3" eb="6">
      <t>シシュウビョウ</t>
    </rPh>
    <rPh sb="7" eb="9">
      <t>ダエキ</t>
    </rPh>
    <rPh sb="9" eb="11">
      <t>ケンサ</t>
    </rPh>
    <rPh sb="14" eb="16">
      <t>コウクウ</t>
    </rPh>
    <phoneticPr fontId="1"/>
  </si>
  <si>
    <t>チェック</t>
    <phoneticPr fontId="1"/>
  </si>
  <si>
    <t>血液
生化学</t>
    <rPh sb="0" eb="2">
      <t>ケツエキ</t>
    </rPh>
    <rPh sb="3" eb="6">
      <t>セイカガク</t>
    </rPh>
    <phoneticPr fontId="1"/>
  </si>
  <si>
    <t>総ビリルビン（T-BIL）</t>
    <rPh sb="0" eb="1">
      <t>ソウ</t>
    </rPh>
    <phoneticPr fontId="1"/>
  </si>
  <si>
    <t>総蛋白（TP）</t>
    <rPh sb="0" eb="1">
      <t>ソウ</t>
    </rPh>
    <rPh sb="1" eb="3">
      <t>タンパク</t>
    </rPh>
    <phoneticPr fontId="1"/>
  </si>
  <si>
    <t>アルブミン（ALB）</t>
    <phoneticPr fontId="1"/>
  </si>
  <si>
    <t>アルブミン・グロブリン比（A/G）</t>
    <rPh sb="11" eb="12">
      <t>ヒ</t>
    </rPh>
    <phoneticPr fontId="1"/>
  </si>
  <si>
    <t>LDH</t>
    <phoneticPr fontId="1"/>
  </si>
  <si>
    <t>血清アミラーゼ（AMY）</t>
    <rPh sb="0" eb="2">
      <t>ケッセイ</t>
    </rPh>
    <phoneticPr fontId="1"/>
  </si>
  <si>
    <t>直接ビリルビン（D-BIL）</t>
    <rPh sb="0" eb="2">
      <t>チョクセツ</t>
    </rPh>
    <phoneticPr fontId="1"/>
  </si>
  <si>
    <t>コリンエステラーゼ（ChE）</t>
    <phoneticPr fontId="1"/>
  </si>
  <si>
    <t>膵機能</t>
    <rPh sb="0" eb="1">
      <t>スイ</t>
    </rPh>
    <rPh sb="1" eb="3">
      <t>キノウ</t>
    </rPh>
    <phoneticPr fontId="1"/>
  </si>
  <si>
    <t>総コレステロール</t>
    <phoneticPr fontId="1"/>
  </si>
  <si>
    <t>中性脂肪（TG）</t>
    <rPh sb="0" eb="4">
      <t>チュウセイシボウ</t>
    </rPh>
    <phoneticPr fontId="1"/>
  </si>
  <si>
    <t>non-コレステロール</t>
    <phoneticPr fontId="1"/>
  </si>
  <si>
    <t>痛風</t>
    <rPh sb="0" eb="2">
      <t>ツウフウ</t>
    </rPh>
    <phoneticPr fontId="1"/>
  </si>
  <si>
    <t>尿酸（UA）</t>
    <phoneticPr fontId="1"/>
  </si>
  <si>
    <t>尿素窒素（BUN）</t>
    <rPh sb="0" eb="4">
      <t>ニョウソチッソ</t>
    </rPh>
    <phoneticPr fontId="1"/>
  </si>
  <si>
    <t>クレアチニン・e-GFR</t>
    <phoneticPr fontId="1"/>
  </si>
  <si>
    <t>空腹時血糖（GLU）</t>
    <rPh sb="0" eb="3">
      <t>クウフクジ</t>
    </rPh>
    <rPh sb="3" eb="5">
      <t>ケットウ</t>
    </rPh>
    <phoneticPr fontId="1"/>
  </si>
  <si>
    <t>ブドウ糖負荷試験</t>
    <rPh sb="3" eb="4">
      <t>トウ</t>
    </rPh>
    <rPh sb="4" eb="8">
      <t>フカシケン</t>
    </rPh>
    <phoneticPr fontId="1"/>
  </si>
  <si>
    <t>糖代謝</t>
    <rPh sb="0" eb="3">
      <t>トウタイシャ</t>
    </rPh>
    <phoneticPr fontId="1"/>
  </si>
  <si>
    <t>免疫・血清</t>
    <rPh sb="0" eb="2">
      <t>メンエキ</t>
    </rPh>
    <rPh sb="3" eb="5">
      <t>ケッセイ</t>
    </rPh>
    <phoneticPr fontId="1"/>
  </si>
  <si>
    <t>ABO･Rh式</t>
    <phoneticPr fontId="1"/>
  </si>
  <si>
    <t>血液型</t>
    <phoneticPr fontId="1"/>
  </si>
  <si>
    <t>HCV検査</t>
    <phoneticPr fontId="1"/>
  </si>
  <si>
    <t>梅毒検査（TPHA･RPR）</t>
    <rPh sb="0" eb="2">
      <t>バイドク</t>
    </rPh>
    <rPh sb="2" eb="4">
      <t>ケンサ</t>
    </rPh>
    <phoneticPr fontId="1"/>
  </si>
  <si>
    <t>HIV(エイズ)検査</t>
    <phoneticPr fontId="1"/>
  </si>
  <si>
    <t>腫瘍マーカー</t>
    <rPh sb="0" eb="2">
      <t>シュヨウ</t>
    </rPh>
    <phoneticPr fontId="1"/>
  </si>
  <si>
    <r>
      <t>PSA</t>
    </r>
    <r>
      <rPr>
        <sz val="9"/>
        <color theme="1"/>
        <rFont val="BIZ UDゴシック"/>
        <family val="3"/>
        <charset val="128"/>
      </rPr>
      <t>（前立腺がん）</t>
    </r>
    <rPh sb="4" eb="7">
      <t>ゼンリツセン</t>
    </rPh>
    <phoneticPr fontId="1"/>
  </si>
  <si>
    <r>
      <t>AFP</t>
    </r>
    <r>
      <rPr>
        <sz val="9"/>
        <color theme="1"/>
        <rFont val="BIZ UDゴシック"/>
        <family val="3"/>
        <charset val="128"/>
      </rPr>
      <t>（肝がん・肝臓疾患）</t>
    </r>
    <rPh sb="4" eb="5">
      <t>カン</t>
    </rPh>
    <rPh sb="8" eb="12">
      <t>カンゾウシッカン</t>
    </rPh>
    <phoneticPr fontId="1"/>
  </si>
  <si>
    <r>
      <t>CA19-9</t>
    </r>
    <r>
      <rPr>
        <sz val="9"/>
        <color theme="1"/>
        <rFont val="BIZ UDゴシック"/>
        <family val="3"/>
        <charset val="128"/>
      </rPr>
      <t>（消化器系がん　等）</t>
    </r>
    <rPh sb="7" eb="11">
      <t>ショウカキケイ</t>
    </rPh>
    <rPh sb="14" eb="15">
      <t>トウ</t>
    </rPh>
    <phoneticPr fontId="1"/>
  </si>
  <si>
    <r>
      <t>CEA</t>
    </r>
    <r>
      <rPr>
        <sz val="9"/>
        <color theme="1"/>
        <rFont val="BIZ UDゴシック"/>
        <family val="3"/>
        <charset val="128"/>
      </rPr>
      <t>（消化器系がん・肺がん　等）</t>
    </r>
    <rPh sb="4" eb="8">
      <t>ショウカキケイ</t>
    </rPh>
    <rPh sb="11" eb="12">
      <t>ハイ</t>
    </rPh>
    <rPh sb="15" eb="16">
      <t>トウ</t>
    </rPh>
    <phoneticPr fontId="1"/>
  </si>
  <si>
    <t>赤血球数（RBC）</t>
    <phoneticPr fontId="1"/>
  </si>
  <si>
    <t>白血球数（WBC）</t>
    <phoneticPr fontId="1"/>
  </si>
  <si>
    <t>ヘモグロビン（Hb）</t>
    <phoneticPr fontId="1"/>
  </si>
  <si>
    <t>ヘマトクリット（Ht）</t>
    <phoneticPr fontId="1"/>
  </si>
  <si>
    <t>血小板数（PLT）</t>
    <phoneticPr fontId="1"/>
  </si>
  <si>
    <t>平均赤血球容積（MCV）</t>
    <phoneticPr fontId="1"/>
  </si>
  <si>
    <t>平均赤血球ヘモグロビン量（MCH）</t>
    <phoneticPr fontId="1"/>
  </si>
  <si>
    <t>平均赤血球ヘモグロビン濃度（MCHC）</t>
    <phoneticPr fontId="1"/>
  </si>
  <si>
    <t>網状赤血球数（RET）</t>
    <phoneticPr fontId="1"/>
  </si>
  <si>
    <t>血液像</t>
    <rPh sb="0" eb="3">
      <t>ケツエキゾウ</t>
    </rPh>
    <phoneticPr fontId="1"/>
  </si>
  <si>
    <t>血液一般検査</t>
    <rPh sb="0" eb="2">
      <t>ケツエキ</t>
    </rPh>
    <rPh sb="2" eb="4">
      <t>イッパン</t>
    </rPh>
    <rPh sb="4" eb="6">
      <t>ケンサ</t>
    </rPh>
    <phoneticPr fontId="1"/>
  </si>
  <si>
    <t>血液一般検査</t>
    <rPh sb="0" eb="6">
      <t>ケツエキイッパンケンサ</t>
    </rPh>
    <phoneticPr fontId="1"/>
  </si>
  <si>
    <t>好中球（Neut）</t>
    <phoneticPr fontId="1"/>
  </si>
  <si>
    <t>リンパ球（Lymph）</t>
    <phoneticPr fontId="1"/>
  </si>
  <si>
    <t>単球（Mono）</t>
    <phoneticPr fontId="1"/>
  </si>
  <si>
    <t>好酸球（Eosino）</t>
    <phoneticPr fontId="1"/>
  </si>
  <si>
    <t>好塩基球（Baso）</t>
    <phoneticPr fontId="1"/>
  </si>
  <si>
    <t>生化学検査</t>
    <rPh sb="0" eb="5">
      <t>セイカガクケンサ</t>
    </rPh>
    <phoneticPr fontId="1"/>
  </si>
  <si>
    <t>［生化学検査］20項目以上</t>
    <rPh sb="1" eb="4">
      <t>セイカガク</t>
    </rPh>
    <rPh sb="4" eb="6">
      <t>ケンサ</t>
    </rPh>
    <rPh sb="11" eb="13">
      <t>イジョウ</t>
    </rPh>
    <phoneticPr fontId="1"/>
  </si>
  <si>
    <t>［生化学検査］5-7項目</t>
    <phoneticPr fontId="1"/>
  </si>
  <si>
    <t>［生化学検査］8-9項目</t>
    <phoneticPr fontId="1"/>
  </si>
  <si>
    <t>［生化学検査］10-11項目</t>
    <phoneticPr fontId="1"/>
  </si>
  <si>
    <t>［生化学検査］12-14項目</t>
    <phoneticPr fontId="1"/>
  </si>
  <si>
    <t>［生化学検査］15-19項目</t>
    <phoneticPr fontId="1"/>
  </si>
  <si>
    <t>ピロリ菌</t>
    <rPh sb="3" eb="4">
      <t>キン</t>
    </rPh>
    <phoneticPr fontId="1"/>
  </si>
  <si>
    <t>ABC検査</t>
    <phoneticPr fontId="1"/>
  </si>
  <si>
    <r>
      <t>ピロリ菌</t>
    </r>
    <r>
      <rPr>
        <sz val="9"/>
        <color theme="1"/>
        <rFont val="BIZ UDゴシック"/>
        <family val="3"/>
        <charset val="128"/>
      </rPr>
      <t>(ヘリコバクターピロリ抗体)</t>
    </r>
    <phoneticPr fontId="1"/>
  </si>
  <si>
    <t>婦人科検査</t>
    <rPh sb="0" eb="3">
      <t>フジンカ</t>
    </rPh>
    <rPh sb="3" eb="5">
      <t>ケンサ</t>
    </rPh>
    <phoneticPr fontId="1"/>
  </si>
  <si>
    <t>乳腺超音波検査</t>
    <rPh sb="0" eb="2">
      <t>ニュウセン</t>
    </rPh>
    <rPh sb="2" eb="5">
      <t>チョウオンパ</t>
    </rPh>
    <rPh sb="5" eb="7">
      <t>ケンサ</t>
    </rPh>
    <phoneticPr fontId="1"/>
  </si>
  <si>
    <t>子宮頸がん検査</t>
    <rPh sb="0" eb="2">
      <t>シキュウ</t>
    </rPh>
    <rPh sb="2" eb="3">
      <t>ケイ</t>
    </rPh>
    <rPh sb="5" eb="7">
      <t>ケンサ</t>
    </rPh>
    <phoneticPr fontId="1"/>
  </si>
  <si>
    <t>マンモグラフィ検査（2方向）</t>
    <rPh sb="7" eb="9">
      <t>ケンサ</t>
    </rPh>
    <rPh sb="11" eb="13">
      <t>ホウコウ</t>
    </rPh>
    <phoneticPr fontId="1"/>
  </si>
  <si>
    <t>合計（税込）</t>
    <rPh sb="0" eb="2">
      <t>ゴウケイ</t>
    </rPh>
    <rPh sb="3" eb="5">
      <t>ゼイコ</t>
    </rPh>
    <phoneticPr fontId="1"/>
  </si>
  <si>
    <t>（合計）</t>
    <rPh sb="1" eb="3">
      <t>ゴウケイ</t>
    </rPh>
    <phoneticPr fontId="1"/>
  </si>
  <si>
    <t>（税）</t>
    <rPh sb="1" eb="2">
      <t>ゼイ</t>
    </rPh>
    <phoneticPr fontId="1"/>
  </si>
  <si>
    <t>健診基本料</t>
    <rPh sb="0" eb="5">
      <t>ケンシンキホンリョウ</t>
    </rPh>
    <phoneticPr fontId="1"/>
  </si>
  <si>
    <t>＊コース名にご指定がございましたらご記入ください。</t>
    <rPh sb="4" eb="5">
      <t>メイ</t>
    </rPh>
    <rPh sb="7" eb="9">
      <t>シテイ</t>
    </rPh>
    <rPh sb="18" eb="20">
      <t>キニュウ</t>
    </rPh>
    <phoneticPr fontId="1"/>
  </si>
  <si>
    <t>白血球
分画</t>
    <rPh sb="0" eb="3">
      <t>ハッケッキュウ</t>
    </rPh>
    <rPh sb="4" eb="5">
      <t>フン</t>
    </rPh>
    <rPh sb="5" eb="6">
      <t>カク</t>
    </rPh>
    <phoneticPr fontId="1"/>
  </si>
  <si>
    <r>
      <t>［生化学検査］1-4項目　　</t>
    </r>
    <r>
      <rPr>
        <sz val="9"/>
        <color theme="1"/>
        <rFont val="BIZ UDゴシック"/>
        <family val="3"/>
        <charset val="128"/>
      </rPr>
      <t>＊1項目あたり550円</t>
    </r>
    <rPh sb="1" eb="4">
      <t>セイカガク</t>
    </rPh>
    <rPh sb="4" eb="6">
      <t>ケンサ</t>
    </rPh>
    <rPh sb="10" eb="12">
      <t>コウモク</t>
    </rPh>
    <rPh sb="16" eb="18">
      <t>コウモク</t>
    </rPh>
    <rPh sb="24" eb="25">
      <t>エン</t>
    </rPh>
    <phoneticPr fontId="1"/>
  </si>
  <si>
    <t>企業・団体名</t>
    <rPh sb="0" eb="2">
      <t>キギョウ</t>
    </rPh>
    <rPh sb="3" eb="5">
      <t>ダンタイ</t>
    </rPh>
    <rPh sb="5" eb="6">
      <t>メイ</t>
    </rPh>
    <phoneticPr fontId="1"/>
  </si>
  <si>
    <t>聴力</t>
    <rPh sb="0" eb="2">
      <t>チョウリョク</t>
    </rPh>
    <phoneticPr fontId="1"/>
  </si>
  <si>
    <t>会話法</t>
    <rPh sb="0" eb="3">
      <t>カイワホウ</t>
    </rPh>
    <phoneticPr fontId="1"/>
  </si>
  <si>
    <t>2025年　健診コース検査項目表</t>
    <rPh sb="4" eb="5">
      <t>ネン</t>
    </rPh>
    <rPh sb="6" eb="8">
      <t>ケンシン</t>
    </rPh>
    <rPh sb="11" eb="13">
      <t>ケンサ</t>
    </rPh>
    <rPh sb="13" eb="15">
      <t>コウモク</t>
    </rPh>
    <rPh sb="15" eb="16">
      <t>ヒョウ</t>
    </rPh>
    <phoneticPr fontId="1"/>
  </si>
  <si>
    <t>オージオメーター（1000Hz・4000Hz）</t>
    <phoneticPr fontId="1"/>
  </si>
  <si>
    <t>表記されている項目以外に希望する内容がございましたらご記入ください。</t>
    <rPh sb="0" eb="2">
      <t>ヒョウキ</t>
    </rPh>
    <rPh sb="7" eb="9">
      <t>コウモク</t>
    </rPh>
    <rPh sb="9" eb="11">
      <t>イガイ</t>
    </rPh>
    <rPh sb="12" eb="14">
      <t>キボウ</t>
    </rPh>
    <rPh sb="16" eb="18">
      <t>ナイヨウ</t>
    </rPh>
    <rPh sb="27" eb="29">
      <t>キニュウ</t>
    </rPh>
    <phoneticPr fontId="1"/>
  </si>
  <si>
    <t>＊内視鏡（胃カメラ）希望の場合、追加料金3,500円（税抜）</t>
    <rPh sb="1" eb="4">
      <t>ナイシキョウ</t>
    </rPh>
    <rPh sb="5" eb="6">
      <t>イ</t>
    </rPh>
    <rPh sb="10" eb="12">
      <t>キボウ</t>
    </rPh>
    <rPh sb="13" eb="15">
      <t>バアイ</t>
    </rPh>
    <rPh sb="16" eb="18">
      <t>ツイカ</t>
    </rPh>
    <rPh sb="18" eb="20">
      <t>リョウキン</t>
    </rPh>
    <rPh sb="25" eb="26">
      <t>エン</t>
    </rPh>
    <rPh sb="27" eb="29">
      <t>ゼイヌ</t>
    </rPh>
    <phoneticPr fontId="1"/>
  </si>
  <si>
    <t>※健診結果控えを紙媒体で希望する場合、発行手数料が発生します。</t>
    <rPh sb="8" eb="11">
      <t>カミバイタイ</t>
    </rPh>
    <rPh sb="12" eb="14">
      <t>キボウ</t>
    </rPh>
    <rPh sb="16" eb="18">
      <t>バアイ</t>
    </rPh>
    <rPh sb="25" eb="27">
      <t>ハッセイ</t>
    </rPh>
    <phoneticPr fontId="1"/>
  </si>
  <si>
    <t>ご意見・要望等がございましたらご記入ください。</t>
    <rPh sb="1" eb="3">
      <t>イケン</t>
    </rPh>
    <rPh sb="4" eb="7">
      <t>ヨウボウトウ</t>
    </rPh>
    <rPh sb="16" eb="18">
      <t>キニュウ</t>
    </rPh>
    <phoneticPr fontId="1"/>
  </si>
  <si>
    <r>
      <t>料金</t>
    </r>
    <r>
      <rPr>
        <sz val="9"/>
        <rFont val="BIZ UDゴシック"/>
        <family val="3"/>
        <charset val="128"/>
      </rPr>
      <t>(税抜)</t>
    </r>
    <rPh sb="0" eb="2">
      <t>リョウキン</t>
    </rPh>
    <rPh sb="3" eb="4">
      <t>ゼイ</t>
    </rPh>
    <rPh sb="4" eb="5">
      <t>ヌ</t>
    </rPh>
    <phoneticPr fontId="1"/>
  </si>
  <si>
    <t>［生化学検査］1-4項目</t>
    <rPh sb="1" eb="4">
      <t>セイカガク</t>
    </rPh>
    <rPh sb="4" eb="6">
      <t>ケンサ</t>
    </rPh>
    <rPh sb="10" eb="12">
      <t>コウモク</t>
    </rPh>
    <phoneticPr fontId="1"/>
  </si>
  <si>
    <t>　</t>
  </si>
  <si>
    <t>水痘抗体</t>
    <rPh sb="0" eb="2">
      <t>スイトウ</t>
    </rPh>
    <rPh sb="2" eb="4">
      <t>コウタイ</t>
    </rPh>
    <phoneticPr fontId="1"/>
  </si>
  <si>
    <t>尿一般検査</t>
    <rPh sb="0" eb="1">
      <t>ニョウ</t>
    </rPh>
    <rPh sb="1" eb="3">
      <t>イッパン</t>
    </rPh>
    <rPh sb="3" eb="5">
      <t>ケンサ</t>
    </rPh>
    <phoneticPr fontId="1"/>
  </si>
  <si>
    <t>ムンプス抗体</t>
    <rPh sb="4" eb="6">
      <t>コウタイ</t>
    </rPh>
    <phoneticPr fontId="1"/>
  </si>
  <si>
    <t>一般定性検査</t>
    <rPh sb="0" eb="2">
      <t>イッパン</t>
    </rPh>
    <rPh sb="2" eb="4">
      <t>テイセイ</t>
    </rPh>
    <rPh sb="4" eb="6">
      <t>ケンサ</t>
    </rPh>
    <phoneticPr fontId="1"/>
  </si>
  <si>
    <t>ウロビリノーゲン</t>
    <phoneticPr fontId="1"/>
  </si>
  <si>
    <t>風疹抗体</t>
    <rPh sb="0" eb="2">
      <t>フウシン</t>
    </rPh>
    <rPh sb="2" eb="4">
      <t>コウタイ</t>
    </rPh>
    <phoneticPr fontId="1"/>
  </si>
  <si>
    <t>尿色調</t>
    <rPh sb="0" eb="1">
      <t>ニョウ</t>
    </rPh>
    <rPh sb="1" eb="3">
      <t>シキチョウ</t>
    </rPh>
    <phoneticPr fontId="1"/>
  </si>
  <si>
    <t>麻疹抗体</t>
    <rPh sb="0" eb="2">
      <t>マシン</t>
    </rPh>
    <rPh sb="2" eb="4">
      <t>コウタイ</t>
    </rPh>
    <phoneticPr fontId="1"/>
  </si>
  <si>
    <t>混濁</t>
    <rPh sb="0" eb="2">
      <t>コンダク</t>
    </rPh>
    <phoneticPr fontId="1"/>
  </si>
  <si>
    <t>風疹ワクチン</t>
    <rPh sb="0" eb="2">
      <t>フウシン</t>
    </rPh>
    <phoneticPr fontId="1"/>
  </si>
  <si>
    <t>ビリルビン</t>
    <phoneticPr fontId="1"/>
  </si>
  <si>
    <t>麻疹ワクチン</t>
    <rPh sb="0" eb="2">
      <t>マシン</t>
    </rPh>
    <phoneticPr fontId="1"/>
  </si>
  <si>
    <t>ケトン体</t>
    <rPh sb="3" eb="4">
      <t>タイ</t>
    </rPh>
    <phoneticPr fontId="1"/>
  </si>
  <si>
    <t>麻疹風疹混合ワクチン</t>
    <rPh sb="0" eb="2">
      <t>マシン</t>
    </rPh>
    <rPh sb="2" eb="4">
      <t>フウシン</t>
    </rPh>
    <rPh sb="4" eb="6">
      <t>コンゴウ</t>
    </rPh>
    <phoneticPr fontId="1"/>
  </si>
  <si>
    <t>白血球</t>
    <rPh sb="0" eb="3">
      <t>ハッケッキュウ</t>
    </rPh>
    <phoneticPr fontId="1"/>
  </si>
  <si>
    <t>破傷風ワクチン</t>
    <rPh sb="0" eb="3">
      <t>ハショウフウ</t>
    </rPh>
    <phoneticPr fontId="1"/>
  </si>
  <si>
    <t>亜硝酸塩</t>
    <rPh sb="0" eb="1">
      <t>ア</t>
    </rPh>
    <rPh sb="1" eb="3">
      <t>ショウサン</t>
    </rPh>
    <rPh sb="3" eb="4">
      <t>エン</t>
    </rPh>
    <phoneticPr fontId="1"/>
  </si>
  <si>
    <t>A型肝炎ワクチン</t>
    <rPh sb="1" eb="2">
      <t>ガタ</t>
    </rPh>
    <rPh sb="2" eb="4">
      <t>カンエン</t>
    </rPh>
    <phoneticPr fontId="1"/>
  </si>
  <si>
    <t>B型肝炎ワクチン</t>
    <rPh sb="1" eb="2">
      <t>ガタ</t>
    </rPh>
    <rPh sb="2" eb="4">
      <t>カンエン</t>
    </rPh>
    <phoneticPr fontId="1"/>
  </si>
  <si>
    <t>ストレスチェック</t>
    <phoneticPr fontId="1"/>
  </si>
  <si>
    <t>心機能</t>
    <rPh sb="0" eb="3">
      <t>シンキノウ</t>
    </rPh>
    <phoneticPr fontId="1"/>
  </si>
  <si>
    <t>クレアチンキナーゼ（CK）</t>
    <phoneticPr fontId="1"/>
  </si>
  <si>
    <t>便培養･細菌</t>
    <rPh sb="0" eb="1">
      <t>ベン</t>
    </rPh>
    <rPh sb="1" eb="3">
      <t>バイヨウ</t>
    </rPh>
    <rPh sb="4" eb="6">
      <t>サイキン</t>
    </rPh>
    <phoneticPr fontId="1"/>
  </si>
  <si>
    <t>MB型クレアチンキナーゼ（CK-MB）</t>
    <phoneticPr fontId="1"/>
  </si>
  <si>
    <t>O-157</t>
    <phoneticPr fontId="1"/>
  </si>
  <si>
    <t>電解質</t>
    <rPh sb="0" eb="3">
      <t>デンカイシツ</t>
    </rPh>
    <phoneticPr fontId="1"/>
  </si>
  <si>
    <t>ナトリウム（Na）</t>
    <phoneticPr fontId="1"/>
  </si>
  <si>
    <t>虫卵</t>
    <rPh sb="0" eb="2">
      <t>チュウラン</t>
    </rPh>
    <phoneticPr fontId="1"/>
  </si>
  <si>
    <t>カリウム（K）</t>
    <phoneticPr fontId="1"/>
  </si>
  <si>
    <t>ツベルクリン反応検査</t>
    <rPh sb="6" eb="8">
      <t>ハンノウ</t>
    </rPh>
    <rPh sb="8" eb="10">
      <t>ケンサ</t>
    </rPh>
    <phoneticPr fontId="1"/>
  </si>
  <si>
    <t>結核菌</t>
    <rPh sb="0" eb="3">
      <t>ケッカクキン</t>
    </rPh>
    <phoneticPr fontId="1"/>
  </si>
  <si>
    <t>クロール（Cl）</t>
    <phoneticPr fontId="1"/>
  </si>
  <si>
    <t>クォンティフェロン</t>
    <phoneticPr fontId="1"/>
  </si>
  <si>
    <t>カルシウム（Ca）</t>
    <phoneticPr fontId="1"/>
  </si>
  <si>
    <t>T-SPOT</t>
    <phoneticPr fontId="1"/>
  </si>
  <si>
    <t>無機リン（IP）</t>
    <phoneticPr fontId="1"/>
  </si>
  <si>
    <t>ASLO</t>
    <phoneticPr fontId="1"/>
  </si>
  <si>
    <t>溶連菌</t>
    <rPh sb="0" eb="3">
      <t>ヨウレンキン</t>
    </rPh>
    <phoneticPr fontId="1"/>
  </si>
  <si>
    <t>ペプシノーゲン</t>
    <phoneticPr fontId="1"/>
  </si>
  <si>
    <t>萎縮性胃炎</t>
    <rPh sb="0" eb="3">
      <t>イシュクセイ</t>
    </rPh>
    <rPh sb="3" eb="5">
      <t>イエン</t>
    </rPh>
    <phoneticPr fontId="1"/>
  </si>
  <si>
    <t>RA</t>
    <phoneticPr fontId="1"/>
  </si>
  <si>
    <t>リウマチ</t>
    <phoneticPr fontId="1"/>
  </si>
  <si>
    <t>前立腺検査</t>
    <rPh sb="0" eb="3">
      <t>ゼンリツセン</t>
    </rPh>
    <rPh sb="3" eb="5">
      <t>ケンサ</t>
    </rPh>
    <phoneticPr fontId="1"/>
  </si>
  <si>
    <t>白血球分画</t>
    <rPh sb="0" eb="3">
      <t>ハッケッキュウ</t>
    </rPh>
    <rPh sb="3" eb="4">
      <t>フン</t>
    </rPh>
    <rPh sb="4" eb="5">
      <t>カク</t>
    </rPh>
    <phoneticPr fontId="1"/>
  </si>
  <si>
    <t>尿中メチル馬尿酸</t>
    <rPh sb="0" eb="2">
      <t>ニョウチュウ</t>
    </rPh>
    <rPh sb="5" eb="6">
      <t>ウマ</t>
    </rPh>
    <rPh sb="6" eb="8">
      <t>ニョウサン</t>
    </rPh>
    <phoneticPr fontId="1"/>
  </si>
  <si>
    <t>ホルター心電図(24時間心電図)</t>
    <rPh sb="4" eb="7">
      <t>シンデンズ</t>
    </rPh>
    <rPh sb="10" eb="12">
      <t>ジカン</t>
    </rPh>
    <rPh sb="12" eb="15">
      <t>シンデンズ</t>
    </rPh>
    <phoneticPr fontId="1"/>
  </si>
  <si>
    <t>トレッドミル</t>
    <phoneticPr fontId="1"/>
  </si>
  <si>
    <t>負荷心電図</t>
    <rPh sb="0" eb="5">
      <t>フカシンデンズ</t>
    </rPh>
    <phoneticPr fontId="1"/>
  </si>
  <si>
    <t>喀痰細胞診(パパニコロウ)</t>
    <rPh sb="0" eb="1">
      <t>カク</t>
    </rPh>
    <rPh sb="1" eb="2">
      <t>タン</t>
    </rPh>
    <rPh sb="2" eb="5">
      <t>サイボウシン</t>
    </rPh>
    <rPh sb="3" eb="4">
      <t>ホウ</t>
    </rPh>
    <rPh sb="4" eb="5">
      <t>シン</t>
    </rPh>
    <phoneticPr fontId="1"/>
  </si>
  <si>
    <t>凝固検査</t>
    <rPh sb="0" eb="2">
      <t>ギョウコ</t>
    </rPh>
    <rPh sb="2" eb="4">
      <t>ケンサ</t>
    </rPh>
    <phoneticPr fontId="1"/>
  </si>
  <si>
    <t>出血時間（BT）</t>
    <phoneticPr fontId="1"/>
  </si>
  <si>
    <t>頚動脈超音波検査</t>
    <rPh sb="0" eb="3">
      <t>ケイドウミャク</t>
    </rPh>
    <rPh sb="3" eb="8">
      <t>チョウオンパケンサ</t>
    </rPh>
    <phoneticPr fontId="1"/>
  </si>
  <si>
    <t>プロトロンビン時間（PT）</t>
    <phoneticPr fontId="1"/>
  </si>
  <si>
    <t>頭部単純CT</t>
    <rPh sb="0" eb="2">
      <t>トウブ</t>
    </rPh>
    <rPh sb="2" eb="4">
      <t>タンジュン</t>
    </rPh>
    <phoneticPr fontId="1"/>
  </si>
  <si>
    <t>PT国際標準比（PT-INR）</t>
    <phoneticPr fontId="1"/>
  </si>
  <si>
    <t>腹部単純CT</t>
    <rPh sb="0" eb="2">
      <t>フクブ</t>
    </rPh>
    <rPh sb="2" eb="4">
      <t>タンジュン</t>
    </rPh>
    <phoneticPr fontId="1"/>
  </si>
  <si>
    <t>活性化部分トロンボプラスチン時間（APTT）</t>
    <phoneticPr fontId="1"/>
  </si>
  <si>
    <t>胸部単純CT</t>
    <rPh sb="0" eb="2">
      <t>キョウブ</t>
    </rPh>
    <rPh sb="2" eb="4">
      <t>タンジュン</t>
    </rPh>
    <phoneticPr fontId="1"/>
  </si>
  <si>
    <t>フィブリノゲン（Fib）</t>
    <phoneticPr fontId="1"/>
  </si>
  <si>
    <t>大腸カメラ(CF)</t>
    <rPh sb="0" eb="2">
      <t>ダイチョウ</t>
    </rPh>
    <phoneticPr fontId="1"/>
  </si>
  <si>
    <t>フィブリノゲン/フィブリノゲン分解産物（EDP）</t>
    <phoneticPr fontId="1"/>
  </si>
  <si>
    <t>MRI</t>
    <phoneticPr fontId="1"/>
  </si>
  <si>
    <t>フィブリン分解産物（Dダイマー）</t>
    <phoneticPr fontId="1"/>
  </si>
  <si>
    <t>MRA</t>
    <phoneticPr fontId="1"/>
  </si>
  <si>
    <t>血液</t>
    <rPh sb="0" eb="2">
      <t>ケツエキ</t>
    </rPh>
    <phoneticPr fontId="1"/>
  </si>
  <si>
    <t>赤沈</t>
    <rPh sb="0" eb="2">
      <t>セッケッキュウチンコウソクド</t>
    </rPh>
    <phoneticPr fontId="1"/>
  </si>
  <si>
    <t>心エコー(UCG)</t>
    <rPh sb="0" eb="1">
      <t>シン</t>
    </rPh>
    <phoneticPr fontId="1"/>
  </si>
  <si>
    <t>診断書料(1枚)</t>
    <rPh sb="0" eb="3">
      <t>シンダンショ</t>
    </rPh>
    <rPh sb="3" eb="4">
      <t>リョウ</t>
    </rPh>
    <rPh sb="6" eb="7">
      <t>マイ</t>
    </rPh>
    <phoneticPr fontId="1"/>
  </si>
  <si>
    <t>CD-R（XMLデータ料）</t>
    <rPh sb="11" eb="12">
      <t>リョウ</t>
    </rPh>
    <phoneticPr fontId="1"/>
  </si>
  <si>
    <t>脳ドック</t>
    <rPh sb="0" eb="1">
      <t>ノウ</t>
    </rPh>
    <phoneticPr fontId="1"/>
  </si>
  <si>
    <t>健診コース検査項目表</t>
    <rPh sb="0" eb="2">
      <t>ケンシン</t>
    </rPh>
    <rPh sb="5" eb="7">
      <t>ケンサ</t>
    </rPh>
    <rPh sb="7" eb="9">
      <t>コウモク</t>
    </rPh>
    <rPh sb="9" eb="10">
      <t>ヒョウ</t>
    </rPh>
    <phoneticPr fontId="1"/>
  </si>
  <si>
    <t>＜健診基本料について＞</t>
    <phoneticPr fontId="1"/>
  </si>
  <si>
    <t>人間ドック（結果説明・保健師面談あり）：5,000円</t>
  </si>
  <si>
    <t>それ以外（結果説明・保健師面談なし）：3,000円</t>
  </si>
  <si>
    <t>non-HDLコレステロール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</si>
</sst>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1"/>
      <name val="AR P悠々ゴシック体E"/>
      <family val="3"/>
      <charset val="128"/>
    </font>
    <font>
      <sz val="11"/>
      <color theme="1"/>
      <name val="BIZ UDゴシック"/>
      <family val="3"/>
      <charset val="128"/>
    </font>
    <font>
      <sz val="16"/>
      <color theme="1"/>
      <name val="BIZ UDゴシック"/>
      <family val="3"/>
      <charset val="128"/>
    </font>
    <font>
      <sz val="9"/>
      <color theme="1"/>
      <name val="BIZ UDゴシック"/>
      <family val="3"/>
      <charset val="128"/>
    </font>
    <font>
      <sz val="12"/>
      <color theme="1"/>
      <name val="BIZ UDゴシック"/>
      <family val="3"/>
      <charset val="128"/>
    </font>
    <font>
      <sz val="20"/>
      <color theme="0"/>
      <name val="BIZ UDゴシック"/>
      <family val="3"/>
      <charset val="128"/>
    </font>
    <font>
      <sz val="14"/>
      <color theme="0"/>
      <name val="BIZ UDゴシック"/>
      <family val="3"/>
      <charset val="128"/>
    </font>
    <font>
      <sz val="12"/>
      <color theme="0"/>
      <name val="BIZ UDゴシック"/>
      <family val="3"/>
      <charset val="128"/>
    </font>
    <font>
      <sz val="11"/>
      <color theme="0"/>
      <name val="BIZ UDゴシック"/>
      <family val="3"/>
      <charset val="128"/>
    </font>
    <font>
      <sz val="10"/>
      <color theme="1"/>
      <name val="BIZ UDゴシック"/>
      <family val="3"/>
      <charset val="128"/>
    </font>
    <font>
      <sz val="11"/>
      <name val="BIZ UDゴシック"/>
      <family val="3"/>
      <charset val="128"/>
    </font>
    <font>
      <sz val="12"/>
      <name val="BIZ UDゴシック"/>
      <family val="3"/>
      <charset val="128"/>
    </font>
    <font>
      <sz val="9"/>
      <name val="BIZ UDゴシック"/>
      <family val="3"/>
      <charset val="128"/>
    </font>
    <font>
      <b/>
      <sz val="12"/>
      <color theme="1"/>
      <name val="BIZ UDゴシック"/>
      <family val="3"/>
      <charset val="128"/>
    </font>
    <font>
      <sz val="11"/>
      <color rgb="FFFF0000"/>
      <name val="BIZ UDゴシック"/>
      <family val="3"/>
      <charset val="128"/>
    </font>
    <font>
      <sz val="11"/>
      <color rgb="FF000000"/>
      <name val="BIZ UDゴシック"/>
      <family val="3"/>
      <charset val="128"/>
    </font>
    <font>
      <sz val="16"/>
      <color theme="0"/>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70C0"/>
        <bgColor indexed="64"/>
      </patternFill>
    </fill>
  </fills>
  <borders count="105">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double">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double">
        <color indexed="64"/>
      </top>
      <bottom style="hair">
        <color indexed="64"/>
      </bottom>
      <diagonal/>
    </border>
    <border>
      <left/>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hair">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9">
    <xf numFmtId="0" fontId="0" fillId="0" borderId="0" xfId="0">
      <alignment vertical="center"/>
    </xf>
    <xf numFmtId="49" fontId="4" fillId="2" borderId="0" xfId="0" applyNumberFormat="1" applyFont="1" applyFill="1">
      <alignment vertical="center"/>
    </xf>
    <xf numFmtId="176" fontId="4" fillId="2" borderId="0" xfId="0" applyNumberFormat="1" applyFont="1" applyFill="1">
      <alignment vertical="center"/>
    </xf>
    <xf numFmtId="0" fontId="4" fillId="2" borderId="0" xfId="0" applyFont="1" applyFill="1">
      <alignment vertical="center"/>
    </xf>
    <xf numFmtId="49" fontId="4" fillId="2" borderId="0" xfId="0" applyNumberFormat="1" applyFont="1" applyFill="1" applyAlignment="1">
      <alignment horizontal="center" vertical="center"/>
    </xf>
    <xf numFmtId="49" fontId="4" fillId="2" borderId="23"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18" xfId="0" applyNumberFormat="1" applyFont="1" applyFill="1" applyBorder="1">
      <alignment vertical="center"/>
    </xf>
    <xf numFmtId="49" fontId="4" fillId="2" borderId="20" xfId="0" applyNumberFormat="1" applyFont="1" applyFill="1" applyBorder="1" applyAlignment="1" applyProtection="1">
      <alignment horizontal="center" vertical="center"/>
      <protection locked="0"/>
    </xf>
    <xf numFmtId="49" fontId="4" fillId="2" borderId="13" xfId="0" applyNumberFormat="1" applyFont="1" applyFill="1" applyBorder="1">
      <alignment vertical="center"/>
    </xf>
    <xf numFmtId="49" fontId="4" fillId="2" borderId="14" xfId="0" applyNumberFormat="1" applyFont="1" applyFill="1" applyBorder="1">
      <alignment vertical="center"/>
    </xf>
    <xf numFmtId="49" fontId="4" fillId="2" borderId="15" xfId="0" applyNumberFormat="1" applyFont="1" applyFill="1" applyBorder="1">
      <alignment vertical="center"/>
    </xf>
    <xf numFmtId="49" fontId="4" fillId="2" borderId="7" xfId="0" applyNumberFormat="1" applyFont="1" applyFill="1" applyBorder="1" applyAlignment="1" applyProtection="1">
      <alignment horizontal="center" vertical="center"/>
      <protection locked="0"/>
    </xf>
    <xf numFmtId="49" fontId="4" fillId="2" borderId="25" xfId="0" applyNumberFormat="1" applyFont="1" applyFill="1" applyBorder="1">
      <alignment vertical="center"/>
    </xf>
    <xf numFmtId="49" fontId="4" fillId="2" borderId="11" xfId="0" applyNumberFormat="1" applyFont="1" applyFill="1" applyBorder="1" applyAlignment="1">
      <alignment horizontal="center" vertical="center"/>
    </xf>
    <xf numFmtId="49" fontId="4" fillId="2" borderId="26" xfId="0" applyNumberFormat="1" applyFont="1" applyFill="1" applyBorder="1">
      <alignment vertical="center"/>
    </xf>
    <xf numFmtId="49" fontId="4" fillId="2" borderId="28" xfId="0" applyNumberFormat="1" applyFont="1" applyFill="1" applyBorder="1" applyAlignment="1" applyProtection="1">
      <alignment horizontal="center" vertical="center"/>
      <protection locked="0"/>
    </xf>
    <xf numFmtId="49" fontId="4" fillId="2" borderId="31" xfId="0" applyNumberFormat="1" applyFont="1" applyFill="1" applyBorder="1">
      <alignment vertical="center"/>
    </xf>
    <xf numFmtId="49" fontId="4" fillId="2" borderId="22" xfId="0" applyNumberFormat="1" applyFont="1" applyFill="1" applyBorder="1">
      <alignment vertical="center"/>
    </xf>
    <xf numFmtId="49" fontId="4" fillId="2" borderId="33" xfId="0" applyNumberFormat="1" applyFont="1" applyFill="1" applyBorder="1">
      <alignment vertical="center"/>
    </xf>
    <xf numFmtId="49" fontId="4" fillId="2" borderId="19" xfId="0" applyNumberFormat="1" applyFont="1" applyFill="1" applyBorder="1">
      <alignment vertical="center"/>
    </xf>
    <xf numFmtId="49" fontId="4" fillId="2" borderId="27" xfId="0" applyNumberFormat="1" applyFont="1" applyFill="1" applyBorder="1">
      <alignment vertical="center"/>
    </xf>
    <xf numFmtId="49" fontId="4" fillId="2" borderId="35" xfId="0" applyNumberFormat="1" applyFont="1" applyFill="1" applyBorder="1" applyAlignment="1">
      <alignment horizontal="center" vertical="center"/>
    </xf>
    <xf numFmtId="49" fontId="4" fillId="2" borderId="42" xfId="0" applyNumberFormat="1" applyFont="1" applyFill="1" applyBorder="1">
      <alignment vertical="center"/>
    </xf>
    <xf numFmtId="49" fontId="4" fillId="2" borderId="25" xfId="0" applyNumberFormat="1" applyFont="1" applyFill="1" applyBorder="1" applyAlignment="1">
      <alignment horizontal="left" vertical="center"/>
    </xf>
    <xf numFmtId="49" fontId="4" fillId="2" borderId="41" xfId="0" applyNumberFormat="1" applyFont="1" applyFill="1" applyBorder="1" applyAlignment="1">
      <alignment horizontal="left" vertical="center"/>
    </xf>
    <xf numFmtId="49" fontId="4" fillId="2" borderId="43"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49" fontId="4" fillId="2" borderId="53" xfId="0" applyNumberFormat="1" applyFont="1" applyFill="1" applyBorder="1" applyAlignment="1">
      <alignment horizontal="center" vertical="center"/>
    </xf>
    <xf numFmtId="49" fontId="4" fillId="2" borderId="15" xfId="0" applyNumberFormat="1" applyFont="1" applyFill="1" applyBorder="1" applyAlignment="1">
      <alignment horizontal="left" vertical="center"/>
    </xf>
    <xf numFmtId="49" fontId="4" fillId="2" borderId="54" xfId="0" applyNumberFormat="1" applyFont="1" applyFill="1" applyBorder="1">
      <alignment vertical="center"/>
    </xf>
    <xf numFmtId="49" fontId="4" fillId="2" borderId="60" xfId="0" applyNumberFormat="1" applyFont="1" applyFill="1" applyBorder="1">
      <alignment vertical="center"/>
    </xf>
    <xf numFmtId="49" fontId="4" fillId="0" borderId="20"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0" borderId="63" xfId="0" applyNumberFormat="1" applyFont="1" applyBorder="1" applyAlignment="1" applyProtection="1">
      <alignment horizontal="center" vertical="center"/>
      <protection locked="0"/>
    </xf>
    <xf numFmtId="49" fontId="4" fillId="2" borderId="68" xfId="0" applyNumberFormat="1" applyFont="1" applyFill="1" applyBorder="1">
      <alignment vertical="center"/>
    </xf>
    <xf numFmtId="176" fontId="4" fillId="2" borderId="68" xfId="0" applyNumberFormat="1" applyFont="1" applyFill="1" applyBorder="1">
      <alignment vertical="center"/>
    </xf>
    <xf numFmtId="49" fontId="4" fillId="2" borderId="53" xfId="0" applyNumberFormat="1" applyFont="1" applyFill="1" applyBorder="1">
      <alignment vertical="center"/>
    </xf>
    <xf numFmtId="49" fontId="4" fillId="2" borderId="52" xfId="0" applyNumberFormat="1" applyFont="1" applyFill="1" applyBorder="1" applyAlignment="1" applyProtection="1">
      <alignment horizontal="center" vertical="center"/>
      <protection locked="0"/>
    </xf>
    <xf numFmtId="49" fontId="4" fillId="2" borderId="0" xfId="0" applyNumberFormat="1" applyFont="1" applyFill="1" applyAlignment="1">
      <alignment horizontal="left" vertical="center"/>
    </xf>
    <xf numFmtId="38" fontId="4" fillId="2" borderId="0" xfId="1" applyFont="1" applyFill="1" applyBorder="1" applyProtection="1">
      <alignment vertical="center"/>
    </xf>
    <xf numFmtId="49" fontId="4" fillId="2" borderId="49" xfId="0" applyNumberFormat="1" applyFont="1" applyFill="1" applyBorder="1">
      <alignment vertical="center"/>
    </xf>
    <xf numFmtId="49" fontId="4" fillId="2" borderId="10" xfId="0" applyNumberFormat="1" applyFont="1" applyFill="1" applyBorder="1">
      <alignment vertical="center"/>
    </xf>
    <xf numFmtId="49" fontId="4" fillId="2" borderId="90" xfId="0" applyNumberFormat="1" applyFont="1" applyFill="1" applyBorder="1">
      <alignment vertical="center"/>
    </xf>
    <xf numFmtId="0" fontId="4" fillId="0" borderId="2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49" fontId="4" fillId="2" borderId="37" xfId="0" applyNumberFormat="1" applyFont="1" applyFill="1" applyBorder="1">
      <alignment vertical="center"/>
    </xf>
    <xf numFmtId="49" fontId="4" fillId="2" borderId="37" xfId="0" applyNumberFormat="1" applyFont="1" applyFill="1" applyBorder="1" applyAlignment="1" applyProtection="1">
      <alignment vertical="center" shrinkToFit="1"/>
      <protection locked="0"/>
    </xf>
    <xf numFmtId="49" fontId="4" fillId="2" borderId="47" xfId="0" applyNumberFormat="1" applyFont="1" applyFill="1" applyBorder="1">
      <alignment vertical="center"/>
    </xf>
    <xf numFmtId="49" fontId="11" fillId="3" borderId="38" xfId="0" applyNumberFormat="1" applyFont="1" applyFill="1" applyBorder="1" applyAlignment="1">
      <alignment horizontal="center" vertical="center"/>
    </xf>
    <xf numFmtId="49" fontId="11" fillId="4" borderId="38" xfId="0" applyNumberFormat="1" applyFont="1" applyFill="1" applyBorder="1" applyAlignment="1">
      <alignment horizontal="center" vertical="center"/>
    </xf>
    <xf numFmtId="49" fontId="4" fillId="0" borderId="47" xfId="0" applyNumberFormat="1" applyFont="1" applyBorder="1" applyAlignment="1">
      <alignment horizontal="center" vertical="center"/>
    </xf>
    <xf numFmtId="49" fontId="4" fillId="2" borderId="63"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49" fontId="4" fillId="5" borderId="8"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xf>
    <xf numFmtId="38" fontId="4" fillId="5" borderId="49" xfId="1" applyFont="1" applyFill="1" applyBorder="1" applyProtection="1">
      <alignment vertical="center"/>
    </xf>
    <xf numFmtId="38" fontId="4" fillId="5" borderId="47" xfId="1" applyFont="1" applyFill="1" applyBorder="1" applyProtection="1">
      <alignment vertical="center"/>
    </xf>
    <xf numFmtId="176" fontId="13" fillId="5" borderId="80" xfId="0" applyNumberFormat="1" applyFont="1" applyFill="1" applyBorder="1" applyAlignment="1">
      <alignment horizontal="center" vertical="center"/>
    </xf>
    <xf numFmtId="0" fontId="4" fillId="6" borderId="2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8" xfId="0" applyFont="1" applyFill="1" applyBorder="1" applyAlignment="1">
      <alignment horizontal="center" vertical="center"/>
    </xf>
    <xf numFmtId="49" fontId="13" fillId="6" borderId="9" xfId="0" applyNumberFormat="1" applyFont="1" applyFill="1" applyBorder="1" applyAlignment="1">
      <alignment horizontal="center" vertical="center"/>
    </xf>
    <xf numFmtId="176" fontId="11" fillId="4" borderId="70" xfId="0" applyNumberFormat="1" applyFont="1" applyFill="1" applyBorder="1" applyAlignment="1" applyProtection="1">
      <alignment horizontal="center" vertical="center"/>
      <protection hidden="1"/>
    </xf>
    <xf numFmtId="38" fontId="4" fillId="5" borderId="85" xfId="1" applyFont="1" applyFill="1" applyBorder="1" applyProtection="1">
      <alignment vertical="center"/>
      <protection hidden="1"/>
    </xf>
    <xf numFmtId="38" fontId="4" fillId="5" borderId="27" xfId="1" applyFont="1" applyFill="1" applyBorder="1" applyAlignment="1" applyProtection="1">
      <alignment horizontal="center" vertical="center"/>
      <protection hidden="1"/>
    </xf>
    <xf numFmtId="38" fontId="4" fillId="2" borderId="19" xfId="1" applyFont="1" applyFill="1" applyBorder="1" applyAlignment="1" applyProtection="1">
      <alignment horizontal="center" vertical="center"/>
      <protection hidden="1"/>
    </xf>
    <xf numFmtId="38" fontId="4" fillId="2" borderId="27" xfId="1" applyFont="1" applyFill="1" applyBorder="1" applyAlignment="1" applyProtection="1">
      <alignment horizontal="center" vertical="center"/>
      <protection hidden="1"/>
    </xf>
    <xf numFmtId="38" fontId="4" fillId="2" borderId="27" xfId="1" applyFont="1" applyFill="1" applyBorder="1" applyProtection="1">
      <alignment vertical="center"/>
      <protection hidden="1"/>
    </xf>
    <xf numFmtId="38" fontId="4" fillId="0" borderId="27" xfId="1" applyFont="1" applyFill="1" applyBorder="1" applyAlignment="1" applyProtection="1">
      <alignment horizontal="right" vertical="center"/>
      <protection hidden="1"/>
    </xf>
    <xf numFmtId="38" fontId="4" fillId="2" borderId="36" xfId="1" applyFont="1" applyFill="1" applyBorder="1" applyAlignment="1" applyProtection="1">
      <alignment horizontal="center" vertical="center"/>
      <protection hidden="1"/>
    </xf>
    <xf numFmtId="38" fontId="4" fillId="2" borderId="36" xfId="1" applyFont="1" applyFill="1" applyBorder="1" applyAlignment="1" applyProtection="1">
      <alignment vertical="center"/>
      <protection hidden="1"/>
    </xf>
    <xf numFmtId="38" fontId="4" fillId="2" borderId="36" xfId="1" applyFont="1" applyFill="1" applyBorder="1" applyProtection="1">
      <alignment vertical="center"/>
      <protection hidden="1"/>
    </xf>
    <xf numFmtId="38" fontId="4" fillId="2" borderId="1" xfId="1" applyFont="1" applyFill="1" applyBorder="1" applyProtection="1">
      <alignment vertical="center"/>
      <protection hidden="1"/>
    </xf>
    <xf numFmtId="38" fontId="4" fillId="2" borderId="19" xfId="1" applyFont="1" applyFill="1" applyBorder="1" applyProtection="1">
      <alignment vertical="center"/>
      <protection hidden="1"/>
    </xf>
    <xf numFmtId="38" fontId="4" fillId="5" borderId="12" xfId="1" applyFont="1" applyFill="1" applyBorder="1" applyProtection="1">
      <alignment vertical="center"/>
      <protection hidden="1"/>
    </xf>
    <xf numFmtId="38" fontId="4" fillId="2" borderId="78" xfId="1" applyFont="1" applyFill="1" applyBorder="1" applyProtection="1">
      <alignment vertical="center"/>
      <protection hidden="1"/>
    </xf>
    <xf numFmtId="38" fontId="4" fillId="2" borderId="58" xfId="1" applyFont="1" applyFill="1" applyBorder="1" applyProtection="1">
      <alignment vertical="center"/>
      <protection hidden="1"/>
    </xf>
    <xf numFmtId="38" fontId="4" fillId="2" borderId="12" xfId="1" applyFont="1" applyFill="1" applyBorder="1" applyProtection="1">
      <alignment vertical="center"/>
      <protection hidden="1"/>
    </xf>
    <xf numFmtId="38" fontId="4" fillId="2" borderId="22" xfId="1" applyFont="1" applyFill="1" applyBorder="1" applyProtection="1">
      <alignment vertical="center"/>
      <protection hidden="1"/>
    </xf>
    <xf numFmtId="38" fontId="4" fillId="2" borderId="32" xfId="1" applyFont="1" applyFill="1" applyBorder="1" applyProtection="1">
      <alignment vertical="center"/>
      <protection hidden="1"/>
    </xf>
    <xf numFmtId="38" fontId="4" fillId="2" borderId="51" xfId="1" applyFont="1" applyFill="1" applyBorder="1" applyProtection="1">
      <alignment vertical="center"/>
      <protection hidden="1"/>
    </xf>
    <xf numFmtId="38" fontId="4" fillId="2" borderId="56" xfId="1" applyFont="1" applyFill="1" applyBorder="1" applyProtection="1">
      <alignment vertical="center"/>
      <protection hidden="1"/>
    </xf>
    <xf numFmtId="38" fontId="4" fillId="2" borderId="57" xfId="1" applyFont="1" applyFill="1" applyBorder="1" applyProtection="1">
      <alignment vertical="center"/>
      <protection hidden="1"/>
    </xf>
    <xf numFmtId="38" fontId="4" fillId="2" borderId="22" xfId="1" applyFont="1" applyFill="1" applyBorder="1" applyAlignment="1" applyProtection="1">
      <alignment horizontal="center" vertical="center"/>
      <protection hidden="1"/>
    </xf>
    <xf numFmtId="38" fontId="4" fillId="2" borderId="1" xfId="1" applyFont="1" applyFill="1" applyBorder="1" applyAlignment="1" applyProtection="1">
      <alignment horizontal="center" vertical="center"/>
      <protection hidden="1"/>
    </xf>
    <xf numFmtId="38" fontId="4" fillId="0" borderId="22" xfId="1" applyFont="1" applyFill="1" applyBorder="1" applyProtection="1">
      <alignment vertical="center"/>
      <protection hidden="1"/>
    </xf>
    <xf numFmtId="38" fontId="4" fillId="2" borderId="6" xfId="1" applyFont="1" applyFill="1" applyBorder="1" applyProtection="1">
      <alignment vertical="center"/>
      <protection hidden="1"/>
    </xf>
    <xf numFmtId="38" fontId="4" fillId="2" borderId="2" xfId="1" applyFont="1" applyFill="1" applyBorder="1" applyProtection="1">
      <alignment vertical="center"/>
      <protection hidden="1"/>
    </xf>
    <xf numFmtId="49" fontId="4" fillId="2" borderId="0" xfId="0" applyNumberFormat="1" applyFont="1" applyFill="1" applyAlignment="1" applyProtection="1">
      <alignment horizontal="left" vertical="center"/>
      <protection hidden="1"/>
    </xf>
    <xf numFmtId="49" fontId="4" fillId="2" borderId="75" xfId="0" applyNumberFormat="1" applyFont="1" applyFill="1" applyBorder="1" applyAlignment="1" applyProtection="1">
      <alignment horizontal="left" vertical="center"/>
      <protection hidden="1"/>
    </xf>
    <xf numFmtId="49" fontId="4" fillId="2" borderId="0" xfId="0" applyNumberFormat="1" applyFont="1" applyFill="1" applyProtection="1">
      <alignment vertical="center"/>
      <protection hidden="1"/>
    </xf>
    <xf numFmtId="49" fontId="4" fillId="2" borderId="75" xfId="0" applyNumberFormat="1" applyFont="1" applyFill="1" applyBorder="1" applyProtection="1">
      <alignment vertical="center"/>
      <protection hidden="1"/>
    </xf>
    <xf numFmtId="49" fontId="4" fillId="2" borderId="13" xfId="0" applyNumberFormat="1" applyFont="1" applyFill="1" applyBorder="1" applyAlignment="1" applyProtection="1">
      <alignment horizontal="center" vertical="center"/>
      <protection hidden="1"/>
    </xf>
    <xf numFmtId="38" fontId="4" fillId="2" borderId="13" xfId="1" applyFont="1" applyFill="1" applyBorder="1" applyAlignment="1" applyProtection="1">
      <alignment vertical="center"/>
      <protection hidden="1"/>
    </xf>
    <xf numFmtId="38" fontId="4" fillId="2" borderId="0" xfId="1" applyFont="1" applyFill="1" applyBorder="1" applyAlignment="1" applyProtection="1">
      <alignment vertical="center"/>
      <protection hidden="1"/>
    </xf>
    <xf numFmtId="49" fontId="4" fillId="2" borderId="0" xfId="0" applyNumberFormat="1" applyFont="1" applyFill="1" applyAlignment="1" applyProtection="1">
      <alignment horizontal="center" vertical="center"/>
      <protection hidden="1"/>
    </xf>
    <xf numFmtId="38" fontId="4" fillId="2" borderId="14" xfId="1" applyFont="1" applyFill="1" applyBorder="1" applyProtection="1">
      <alignment vertical="center"/>
      <protection hidden="1"/>
    </xf>
    <xf numFmtId="38" fontId="4" fillId="2" borderId="0" xfId="1" applyFont="1" applyFill="1" applyBorder="1" applyProtection="1">
      <alignment vertical="center"/>
      <protection hidden="1"/>
    </xf>
    <xf numFmtId="0" fontId="4" fillId="2" borderId="20"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5" borderId="8" xfId="0" applyFont="1" applyFill="1" applyBorder="1" applyAlignment="1">
      <alignment horizontal="center" vertical="center"/>
    </xf>
    <xf numFmtId="0" fontId="4" fillId="2" borderId="5" xfId="0" applyFont="1" applyFill="1" applyBorder="1" applyAlignment="1" applyProtection="1">
      <alignment horizontal="center" vertical="center"/>
      <protection locked="0"/>
    </xf>
    <xf numFmtId="0" fontId="4" fillId="3" borderId="20"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7" xfId="0" applyFont="1" applyFill="1" applyBorder="1" applyProtection="1">
      <alignment vertical="center"/>
      <protection locked="0"/>
    </xf>
    <xf numFmtId="0" fontId="4" fillId="2" borderId="5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5" borderId="49" xfId="1" applyNumberFormat="1" applyFont="1" applyFill="1" applyBorder="1" applyProtection="1">
      <alignment vertical="center"/>
    </xf>
    <xf numFmtId="0" fontId="4" fillId="5" borderId="47" xfId="1" applyNumberFormat="1" applyFont="1" applyFill="1" applyBorder="1" applyProtection="1">
      <alignment vertical="center"/>
    </xf>
    <xf numFmtId="49" fontId="4" fillId="7" borderId="97" xfId="0" applyNumberFormat="1" applyFont="1" applyFill="1" applyBorder="1">
      <alignment vertical="center"/>
    </xf>
    <xf numFmtId="49" fontId="4" fillId="7" borderId="14" xfId="0" applyNumberFormat="1" applyFont="1" applyFill="1" applyBorder="1">
      <alignment vertical="center"/>
    </xf>
    <xf numFmtId="38" fontId="4" fillId="7" borderId="2" xfId="1" applyFont="1" applyFill="1" applyBorder="1" applyProtection="1">
      <alignment vertical="center"/>
    </xf>
    <xf numFmtId="49" fontId="4" fillId="7" borderId="5" xfId="0" applyNumberFormat="1" applyFont="1" applyFill="1" applyBorder="1" applyAlignment="1" applyProtection="1">
      <alignment horizontal="center" vertical="center"/>
      <protection locked="0"/>
    </xf>
    <xf numFmtId="49" fontId="4" fillId="8" borderId="38" xfId="0" applyNumberFormat="1" applyFont="1" applyFill="1" applyBorder="1" applyAlignment="1">
      <alignment horizontal="center" vertical="center"/>
    </xf>
    <xf numFmtId="49" fontId="4" fillId="7" borderId="98" xfId="0" applyNumberFormat="1" applyFont="1" applyFill="1" applyBorder="1">
      <alignment vertical="center"/>
    </xf>
    <xf numFmtId="49" fontId="4" fillId="7" borderId="15" xfId="0" applyNumberFormat="1" applyFont="1" applyFill="1" applyBorder="1">
      <alignment vertical="center"/>
    </xf>
    <xf numFmtId="38" fontId="4" fillId="7" borderId="6" xfId="1" applyFont="1" applyFill="1" applyBorder="1" applyProtection="1">
      <alignment vertical="center"/>
    </xf>
    <xf numFmtId="49" fontId="4" fillId="7" borderId="7" xfId="0" applyNumberFormat="1" applyFont="1" applyFill="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102" xfId="0" applyNumberFormat="1" applyFont="1" applyBorder="1" applyAlignment="1" applyProtection="1">
      <alignment horizontal="center" vertical="center"/>
      <protection locked="0"/>
    </xf>
    <xf numFmtId="49" fontId="4" fillId="7" borderId="9" xfId="0" applyNumberFormat="1" applyFont="1" applyFill="1" applyBorder="1" applyAlignment="1">
      <alignment horizontal="center" vertical="center"/>
    </xf>
    <xf numFmtId="49" fontId="4" fillId="0" borderId="52" xfId="0" applyNumberFormat="1" applyFont="1" applyBorder="1" applyAlignment="1" applyProtection="1">
      <alignment horizontal="center" vertical="center"/>
      <protection locked="0"/>
    </xf>
    <xf numFmtId="49" fontId="4" fillId="0" borderId="103" xfId="0" applyNumberFormat="1" applyFont="1" applyBorder="1" applyAlignment="1" applyProtection="1">
      <alignment horizontal="center" vertical="center"/>
      <protection locked="0"/>
    </xf>
    <xf numFmtId="49" fontId="4" fillId="7" borderId="38" xfId="0" applyNumberFormat="1" applyFont="1" applyFill="1" applyBorder="1" applyAlignment="1">
      <alignment horizontal="center" vertical="center"/>
    </xf>
    <xf numFmtId="49" fontId="4" fillId="7" borderId="47" xfId="0" applyNumberFormat="1" applyFont="1" applyFill="1" applyBorder="1" applyAlignment="1">
      <alignment horizontal="center" vertical="center"/>
    </xf>
    <xf numFmtId="49" fontId="4" fillId="7" borderId="104" xfId="0" applyNumberFormat="1" applyFont="1" applyFill="1" applyBorder="1">
      <alignment vertical="center"/>
    </xf>
    <xf numFmtId="49" fontId="4" fillId="7" borderId="16" xfId="0" applyNumberFormat="1" applyFont="1" applyFill="1" applyBorder="1">
      <alignment vertical="center"/>
    </xf>
    <xf numFmtId="38" fontId="4" fillId="7" borderId="3" xfId="1" applyFont="1" applyFill="1" applyBorder="1" applyProtection="1">
      <alignment vertical="center"/>
    </xf>
    <xf numFmtId="49" fontId="4" fillId="7" borderId="102" xfId="0" applyNumberFormat="1" applyFont="1" applyFill="1" applyBorder="1" applyAlignment="1" applyProtection="1">
      <alignment horizontal="center" vertical="center"/>
      <protection locked="0"/>
    </xf>
    <xf numFmtId="38" fontId="4" fillId="2" borderId="78" xfId="1" applyFont="1" applyFill="1" applyBorder="1" applyProtection="1">
      <alignment vertical="center"/>
    </xf>
    <xf numFmtId="38" fontId="17" fillId="5" borderId="85" xfId="1" applyFont="1" applyFill="1" applyBorder="1" applyProtection="1">
      <alignment vertical="center"/>
      <protection hidden="1"/>
    </xf>
    <xf numFmtId="0" fontId="18" fillId="2" borderId="6" xfId="0" applyFont="1" applyFill="1" applyBorder="1">
      <alignment vertical="center"/>
    </xf>
    <xf numFmtId="0" fontId="18" fillId="2" borderId="12" xfId="0" applyFont="1" applyFill="1" applyBorder="1">
      <alignment vertical="center"/>
    </xf>
    <xf numFmtId="0" fontId="18" fillId="2" borderId="1" xfId="0" applyFont="1" applyFill="1" applyBorder="1">
      <alignment vertical="center"/>
    </xf>
    <xf numFmtId="49" fontId="4" fillId="2" borderId="21" xfId="0" applyNumberFormat="1" applyFont="1" applyFill="1" applyBorder="1">
      <alignment vertical="center"/>
    </xf>
    <xf numFmtId="49" fontId="13" fillId="2" borderId="0" xfId="0" applyNumberFormat="1" applyFont="1" applyFill="1" applyAlignment="1">
      <alignment horizontal="center" vertical="center"/>
    </xf>
    <xf numFmtId="49" fontId="13" fillId="2" borderId="0" xfId="0" applyNumberFormat="1" applyFont="1" applyFill="1">
      <alignment vertical="center"/>
    </xf>
    <xf numFmtId="49" fontId="11" fillId="2" borderId="0" xfId="0" applyNumberFormat="1" applyFont="1" applyFill="1" applyAlignment="1" applyProtection="1">
      <alignment horizontal="left" vertical="center"/>
      <protection hidden="1"/>
    </xf>
    <xf numFmtId="49" fontId="11" fillId="2" borderId="0" xfId="0" applyNumberFormat="1" applyFont="1" applyFill="1" applyProtection="1">
      <alignment vertical="center"/>
      <protection hidden="1"/>
    </xf>
    <xf numFmtId="49" fontId="11" fillId="2" borderId="0" xfId="0" applyNumberFormat="1" applyFont="1" applyFill="1" applyAlignment="1" applyProtection="1">
      <alignment horizontal="center" vertical="center"/>
      <protection hidden="1"/>
    </xf>
    <xf numFmtId="38" fontId="11" fillId="2" borderId="0" xfId="1" applyFont="1" applyFill="1" applyBorder="1" applyAlignment="1" applyProtection="1">
      <alignment vertical="center"/>
      <protection hidden="1"/>
    </xf>
    <xf numFmtId="38" fontId="11" fillId="2" borderId="0" xfId="1" applyFont="1" applyFill="1" applyBorder="1" applyProtection="1">
      <alignment vertical="center"/>
      <protection hidden="1"/>
    </xf>
    <xf numFmtId="0" fontId="4" fillId="9" borderId="7" xfId="0" applyFont="1" applyFill="1" applyBorder="1" applyAlignment="1">
      <alignment horizontal="center" vertical="center"/>
    </xf>
    <xf numFmtId="49" fontId="4" fillId="2" borderId="2" xfId="0" applyNumberFormat="1" applyFont="1" applyFill="1" applyBorder="1" applyAlignment="1">
      <alignment horizontal="left" vertical="center"/>
    </xf>
    <xf numFmtId="49" fontId="4" fillId="2" borderId="14" xfId="0" applyNumberFormat="1" applyFont="1" applyFill="1" applyBorder="1" applyAlignment="1">
      <alignment horizontal="left" vertical="center"/>
    </xf>
    <xf numFmtId="49" fontId="4" fillId="2" borderId="48" xfId="0" applyNumberFormat="1" applyFont="1" applyFill="1" applyBorder="1" applyAlignment="1">
      <alignment horizontal="left" vertical="center"/>
    </xf>
    <xf numFmtId="49" fontId="9" fillId="2" borderId="0" xfId="0" applyNumberFormat="1" applyFont="1" applyFill="1" applyAlignment="1" applyProtection="1">
      <alignment horizontal="center" vertical="center"/>
      <protection hidden="1"/>
    </xf>
    <xf numFmtId="49" fontId="4" fillId="2" borderId="49" xfId="0" applyNumberFormat="1" applyFont="1" applyFill="1" applyBorder="1" applyAlignment="1">
      <alignment horizontal="left" vertical="center"/>
    </xf>
    <xf numFmtId="49" fontId="4" fillId="2" borderId="50" xfId="0" applyNumberFormat="1" applyFont="1" applyFill="1" applyBorder="1" applyAlignment="1">
      <alignment horizontal="left" vertical="center"/>
    </xf>
    <xf numFmtId="49" fontId="4" fillId="2" borderId="33"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38" fontId="19" fillId="2" borderId="0" xfId="1" applyFont="1" applyFill="1" applyBorder="1" applyAlignment="1" applyProtection="1">
      <alignment horizontal="right" vertical="center"/>
      <protection hidden="1"/>
    </xf>
    <xf numFmtId="49" fontId="4" fillId="2" borderId="13" xfId="0" applyNumberFormat="1" applyFont="1" applyFill="1" applyBorder="1" applyAlignment="1">
      <alignment horizontal="left" vertical="center"/>
    </xf>
    <xf numFmtId="49" fontId="4" fillId="2" borderId="21" xfId="0" applyNumberFormat="1" applyFont="1" applyFill="1" applyBorder="1" applyAlignment="1">
      <alignment horizontal="left" vertical="center"/>
    </xf>
    <xf numFmtId="49" fontId="4" fillId="2" borderId="2" xfId="0" applyNumberFormat="1" applyFont="1" applyFill="1" applyBorder="1" applyAlignment="1">
      <alignment horizontal="left" vertical="center" shrinkToFit="1"/>
    </xf>
    <xf numFmtId="49" fontId="4" fillId="2" borderId="48" xfId="0" applyNumberFormat="1" applyFont="1" applyFill="1" applyBorder="1" applyAlignment="1">
      <alignment horizontal="left" vertical="center" shrinkToFit="1"/>
    </xf>
    <xf numFmtId="49" fontId="12" fillId="2" borderId="6" xfId="0" applyNumberFormat="1" applyFont="1" applyFill="1" applyBorder="1" applyAlignment="1" applyProtection="1">
      <alignment horizontal="left" vertical="top" shrinkToFit="1"/>
      <protection locked="0"/>
    </xf>
    <xf numFmtId="49" fontId="12" fillId="2" borderId="15" xfId="0" applyNumberFormat="1" applyFont="1" applyFill="1" applyBorder="1" applyAlignment="1" applyProtection="1">
      <alignment horizontal="left" vertical="top" shrinkToFit="1"/>
      <protection locked="0"/>
    </xf>
    <xf numFmtId="49" fontId="12" fillId="2" borderId="54" xfId="0" applyNumberFormat="1" applyFont="1" applyFill="1" applyBorder="1" applyAlignment="1" applyProtection="1">
      <alignment horizontal="left" vertical="top" shrinkToFit="1"/>
      <protection locked="0"/>
    </xf>
    <xf numFmtId="49" fontId="12" fillId="2" borderId="12" xfId="0" applyNumberFormat="1" applyFont="1" applyFill="1" applyBorder="1" applyAlignment="1" applyProtection="1">
      <alignment horizontal="left" vertical="top" shrinkToFit="1"/>
      <protection locked="0"/>
    </xf>
    <xf numFmtId="49" fontId="12" fillId="2" borderId="0" xfId="0" applyNumberFormat="1" applyFont="1" applyFill="1" applyAlignment="1" applyProtection="1">
      <alignment horizontal="left" vertical="top" shrinkToFit="1"/>
      <protection locked="0"/>
    </xf>
    <xf numFmtId="49" fontId="12" fillId="2" borderId="53" xfId="0" applyNumberFormat="1" applyFont="1" applyFill="1" applyBorder="1" applyAlignment="1" applyProtection="1">
      <alignment horizontal="left" vertical="top" shrinkToFit="1"/>
      <protection locked="0"/>
    </xf>
    <xf numFmtId="49" fontId="12" fillId="2" borderId="1" xfId="0" applyNumberFormat="1" applyFont="1" applyFill="1" applyBorder="1" applyAlignment="1" applyProtection="1">
      <alignment horizontal="left" vertical="top" shrinkToFit="1"/>
      <protection locked="0"/>
    </xf>
    <xf numFmtId="49" fontId="12" fillId="2" borderId="13" xfId="0" applyNumberFormat="1" applyFont="1" applyFill="1" applyBorder="1" applyAlignment="1" applyProtection="1">
      <alignment horizontal="left" vertical="top" shrinkToFit="1"/>
      <protection locked="0"/>
    </xf>
    <xf numFmtId="49" fontId="12" fillId="2" borderId="21" xfId="0" applyNumberFormat="1" applyFont="1" applyFill="1" applyBorder="1" applyAlignment="1" applyProtection="1">
      <alignment horizontal="left" vertical="top" shrinkToFit="1"/>
      <protection locked="0"/>
    </xf>
    <xf numFmtId="49" fontId="4" fillId="2" borderId="59" xfId="0" applyNumberFormat="1" applyFont="1" applyFill="1" applyBorder="1" applyAlignment="1">
      <alignment horizontal="left" vertical="center"/>
    </xf>
    <xf numFmtId="49" fontId="4" fillId="2" borderId="27" xfId="0" applyNumberFormat="1" applyFont="1" applyFill="1" applyBorder="1" applyAlignment="1">
      <alignment horizontal="left" vertical="center"/>
    </xf>
    <xf numFmtId="49" fontId="4" fillId="2" borderId="37" xfId="0" applyNumberFormat="1" applyFont="1" applyFill="1" applyBorder="1" applyAlignment="1">
      <alignment horizontal="left" vertical="center"/>
    </xf>
    <xf numFmtId="49" fontId="4" fillId="0" borderId="22"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2" borderId="1" xfId="0" applyNumberFormat="1" applyFont="1" applyFill="1" applyBorder="1" applyAlignment="1">
      <alignment horizontal="left" vertical="center"/>
    </xf>
    <xf numFmtId="49" fontId="4" fillId="2" borderId="0" xfId="0" applyNumberFormat="1" applyFont="1" applyFill="1" applyAlignment="1">
      <alignment horizontal="left" vertical="center" wrapText="1"/>
    </xf>
    <xf numFmtId="49" fontId="4" fillId="2" borderId="13" xfId="0" applyNumberFormat="1" applyFont="1" applyFill="1" applyBorder="1" applyAlignment="1">
      <alignment horizontal="left" vertical="center" wrapText="1"/>
    </xf>
    <xf numFmtId="49" fontId="4" fillId="2" borderId="54" xfId="0" applyNumberFormat="1" applyFont="1" applyFill="1" applyBorder="1" applyAlignment="1">
      <alignment horizontal="left" vertical="center"/>
    </xf>
    <xf numFmtId="49" fontId="4" fillId="2" borderId="53" xfId="0" applyNumberFormat="1" applyFont="1" applyFill="1" applyBorder="1" applyAlignment="1">
      <alignment horizontal="left" vertical="center"/>
    </xf>
    <xf numFmtId="49" fontId="14" fillId="5" borderId="65" xfId="0" applyNumberFormat="1" applyFont="1" applyFill="1" applyBorder="1" applyAlignment="1">
      <alignment horizontal="center" vertical="center"/>
    </xf>
    <xf numFmtId="49" fontId="14" fillId="5" borderId="66" xfId="0" applyNumberFormat="1" applyFont="1" applyFill="1" applyBorder="1" applyAlignment="1">
      <alignment horizontal="center" vertical="center"/>
    </xf>
    <xf numFmtId="49" fontId="14" fillId="5" borderId="81" xfId="0" applyNumberFormat="1" applyFont="1" applyFill="1" applyBorder="1" applyAlignment="1">
      <alignment horizontal="center" vertical="center"/>
    </xf>
    <xf numFmtId="0" fontId="4" fillId="2" borderId="2"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48" xfId="0" applyFont="1" applyFill="1" applyBorder="1" applyAlignment="1" applyProtection="1">
      <alignment horizontal="left" vertical="center"/>
      <protection locked="0"/>
    </xf>
    <xf numFmtId="49" fontId="4" fillId="2" borderId="22"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12" fillId="2" borderId="0" xfId="0" applyNumberFormat="1" applyFont="1" applyFill="1" applyAlignment="1">
      <alignment horizontal="left" wrapText="1"/>
    </xf>
    <xf numFmtId="49" fontId="12" fillId="2" borderId="13" xfId="0" applyNumberFormat="1" applyFont="1" applyFill="1" applyBorder="1" applyAlignment="1">
      <alignment horizontal="left" wrapText="1"/>
    </xf>
    <xf numFmtId="49" fontId="4" fillId="2" borderId="19" xfId="0" applyNumberFormat="1" applyFont="1" applyFill="1" applyBorder="1" applyAlignment="1">
      <alignment horizontal="left" vertical="center"/>
    </xf>
    <xf numFmtId="49" fontId="4" fillId="2" borderId="55" xfId="0" applyNumberFormat="1" applyFont="1" applyFill="1" applyBorder="1" applyAlignment="1">
      <alignment horizontal="left" vertical="center"/>
    </xf>
    <xf numFmtId="49" fontId="4" fillId="2" borderId="29" xfId="0" applyNumberFormat="1" applyFont="1" applyFill="1" applyBorder="1" applyAlignment="1">
      <alignment horizontal="left" vertical="center"/>
    </xf>
    <xf numFmtId="49" fontId="4" fillId="0" borderId="49"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33" xfId="0" applyNumberFormat="1" applyFont="1" applyBorder="1" applyAlignment="1">
      <alignment horizontal="left" vertical="center" shrinkToFit="1"/>
    </xf>
    <xf numFmtId="49" fontId="4" fillId="0" borderId="31" xfId="0" applyNumberFormat="1" applyFont="1" applyBorder="1" applyAlignment="1">
      <alignment horizontal="left" vertical="center" shrinkToFit="1"/>
    </xf>
    <xf numFmtId="0" fontId="0" fillId="0" borderId="31" xfId="0" applyBorder="1" applyAlignment="1">
      <alignment horizontal="left" vertical="center" shrinkToFit="1"/>
    </xf>
    <xf numFmtId="49" fontId="4" fillId="0" borderId="13" xfId="0" applyNumberFormat="1" applyFont="1" applyBorder="1" applyAlignment="1">
      <alignment horizontal="left" vertical="center" shrinkToFit="1"/>
    </xf>
    <xf numFmtId="0" fontId="0" fillId="0" borderId="13" xfId="0" applyBorder="1" applyAlignment="1">
      <alignment horizontal="left" vertical="center" shrinkToFit="1"/>
    </xf>
    <xf numFmtId="49" fontId="4" fillId="0" borderId="50" xfId="0" applyNumberFormat="1" applyFont="1" applyBorder="1" applyAlignment="1">
      <alignment horizontal="center" vertical="center"/>
    </xf>
    <xf numFmtId="49" fontId="4" fillId="2" borderId="40" xfId="0" applyNumberFormat="1" applyFont="1" applyFill="1" applyBorder="1" applyAlignment="1">
      <alignment horizontal="left" vertical="center"/>
    </xf>
    <xf numFmtId="49" fontId="4" fillId="0" borderId="14"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2" borderId="62" xfId="0" applyNumberFormat="1" applyFont="1" applyFill="1" applyBorder="1" applyAlignment="1">
      <alignment horizontal="left" vertical="center"/>
    </xf>
    <xf numFmtId="49" fontId="4" fillId="0" borderId="26" xfId="0" applyNumberFormat="1" applyFont="1" applyBorder="1" applyAlignment="1">
      <alignment horizontal="left" vertical="center" shrinkToFit="1"/>
    </xf>
    <xf numFmtId="0" fontId="0" fillId="0" borderId="26" xfId="0" applyBorder="1" applyAlignment="1">
      <alignment horizontal="left" vertical="center" shrinkToFit="1"/>
    </xf>
    <xf numFmtId="49" fontId="4" fillId="0" borderId="30" xfId="0" applyNumberFormat="1" applyFont="1" applyBorder="1" applyAlignment="1">
      <alignment horizontal="left" vertical="center" shrinkToFit="1"/>
    </xf>
    <xf numFmtId="49" fontId="4" fillId="0" borderId="61" xfId="0" applyNumberFormat="1" applyFont="1" applyBorder="1" applyAlignment="1">
      <alignment horizontal="left" vertical="center" shrinkToFit="1"/>
    </xf>
    <xf numFmtId="49" fontId="4" fillId="0" borderId="94" xfId="0" applyNumberFormat="1" applyFont="1" applyBorder="1" applyAlignment="1">
      <alignment horizontal="left" vertical="center" shrinkToFit="1"/>
    </xf>
    <xf numFmtId="49" fontId="4" fillId="0" borderId="67" xfId="0" applyNumberFormat="1" applyFont="1" applyBorder="1" applyAlignment="1">
      <alignment horizontal="center" vertical="center"/>
    </xf>
    <xf numFmtId="49" fontId="4" fillId="0" borderId="44" xfId="0" applyNumberFormat="1" applyFont="1" applyBorder="1" applyAlignment="1">
      <alignment horizontal="left" vertical="center" shrinkToFit="1"/>
    </xf>
    <xf numFmtId="49" fontId="4" fillId="2" borderId="54" xfId="0" applyNumberFormat="1" applyFont="1" applyFill="1" applyBorder="1" applyAlignment="1">
      <alignment horizontal="left" vertical="center" wrapText="1"/>
    </xf>
    <xf numFmtId="49" fontId="4" fillId="2" borderId="53" xfId="0" applyNumberFormat="1" applyFont="1" applyFill="1" applyBorder="1" applyAlignment="1">
      <alignment horizontal="left" vertical="center" wrapText="1"/>
    </xf>
    <xf numFmtId="49" fontId="4" fillId="2" borderId="30" xfId="0" applyNumberFormat="1" applyFont="1" applyFill="1" applyBorder="1" applyAlignment="1">
      <alignment horizontal="left" vertical="center"/>
    </xf>
    <xf numFmtId="49" fontId="4" fillId="2" borderId="39" xfId="0" applyNumberFormat="1" applyFont="1" applyFill="1" applyBorder="1" applyAlignment="1">
      <alignment horizontal="left" vertical="center"/>
    </xf>
    <xf numFmtId="49" fontId="4" fillId="5" borderId="30" xfId="0" applyNumberFormat="1" applyFont="1" applyFill="1" applyBorder="1" applyAlignment="1">
      <alignment horizontal="center" vertical="center" shrinkToFit="1"/>
    </xf>
    <xf numFmtId="49" fontId="4" fillId="5" borderId="39" xfId="0" applyNumberFormat="1" applyFont="1" applyFill="1" applyBorder="1" applyAlignment="1">
      <alignment horizontal="center" vertical="center" shrinkToFit="1"/>
    </xf>
    <xf numFmtId="49" fontId="14" fillId="6" borderId="6" xfId="0" applyNumberFormat="1" applyFont="1" applyFill="1" applyBorder="1" applyAlignment="1">
      <alignment horizontal="center" vertical="center"/>
    </xf>
    <xf numFmtId="49" fontId="14" fillId="6" borderId="15" xfId="0" applyNumberFormat="1" applyFont="1" applyFill="1" applyBorder="1" applyAlignment="1">
      <alignment horizontal="center" vertical="center"/>
    </xf>
    <xf numFmtId="49" fontId="4" fillId="2" borderId="31" xfId="0" applyNumberFormat="1" applyFont="1" applyFill="1" applyBorder="1" applyAlignment="1">
      <alignment horizontal="left" vertical="center" shrinkToFit="1"/>
    </xf>
    <xf numFmtId="49" fontId="4" fillId="0" borderId="49"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left" vertical="center" shrinkToFit="1"/>
    </xf>
    <xf numFmtId="49" fontId="4" fillId="0" borderId="89" xfId="0" applyNumberFormat="1" applyFont="1" applyBorder="1" applyAlignment="1">
      <alignment horizontal="left" vertical="center" shrinkToFit="1"/>
    </xf>
    <xf numFmtId="49" fontId="4" fillId="0" borderId="22" xfId="0" applyNumberFormat="1" applyFont="1" applyBorder="1" applyAlignment="1">
      <alignment horizontal="left" vertical="center" shrinkToFit="1"/>
    </xf>
    <xf numFmtId="49" fontId="4" fillId="0" borderId="77" xfId="0" applyNumberFormat="1" applyFont="1" applyBorder="1" applyAlignment="1">
      <alignment horizontal="left" vertical="center" shrinkToFit="1"/>
    </xf>
    <xf numFmtId="49" fontId="4" fillId="2" borderId="53" xfId="0" applyNumberFormat="1" applyFont="1" applyFill="1" applyBorder="1" applyAlignment="1">
      <alignment horizontal="center" vertical="center"/>
    </xf>
    <xf numFmtId="49" fontId="4" fillId="5" borderId="84" xfId="0" applyNumberFormat="1" applyFont="1" applyFill="1" applyBorder="1" applyAlignment="1">
      <alignment horizontal="left" vertical="center"/>
    </xf>
    <xf numFmtId="49" fontId="4" fillId="5" borderId="45" xfId="0" applyNumberFormat="1" applyFont="1" applyFill="1" applyBorder="1" applyAlignment="1">
      <alignment horizontal="left" vertical="center"/>
    </xf>
    <xf numFmtId="49" fontId="4" fillId="5" borderId="46" xfId="0" applyNumberFormat="1" applyFont="1" applyFill="1" applyBorder="1" applyAlignment="1">
      <alignment horizontal="left" vertical="center"/>
    </xf>
    <xf numFmtId="49" fontId="4" fillId="2" borderId="26" xfId="0" applyNumberFormat="1" applyFont="1" applyFill="1" applyBorder="1" applyAlignment="1">
      <alignment horizontal="left" vertical="center" shrinkToFit="1"/>
    </xf>
    <xf numFmtId="49" fontId="4" fillId="5" borderId="13" xfId="0" applyNumberFormat="1" applyFont="1" applyFill="1" applyBorder="1" applyAlignment="1">
      <alignment horizontal="left" vertical="center"/>
    </xf>
    <xf numFmtId="49" fontId="4" fillId="5" borderId="21" xfId="0" applyNumberFormat="1" applyFont="1" applyFill="1" applyBorder="1" applyAlignment="1">
      <alignment horizontal="left" vertical="center"/>
    </xf>
    <xf numFmtId="49" fontId="4" fillId="2" borderId="17" xfId="0" applyNumberFormat="1" applyFont="1" applyFill="1" applyBorder="1" applyAlignment="1">
      <alignment horizontal="left" vertical="center"/>
    </xf>
    <xf numFmtId="49" fontId="4" fillId="2" borderId="67" xfId="0" applyNumberFormat="1" applyFont="1" applyFill="1" applyBorder="1" applyAlignment="1">
      <alignment horizontal="center" vertical="center"/>
    </xf>
    <xf numFmtId="49" fontId="4" fillId="2" borderId="59" xfId="0" applyNumberFormat="1" applyFont="1" applyFill="1" applyBorder="1" applyAlignment="1">
      <alignment horizontal="center" vertical="center"/>
    </xf>
    <xf numFmtId="49" fontId="4" fillId="2" borderId="50" xfId="0" applyNumberFormat="1" applyFont="1" applyFill="1" applyBorder="1" applyAlignment="1">
      <alignment horizontal="center" vertical="center"/>
    </xf>
    <xf numFmtId="49" fontId="10" fillId="4" borderId="64" xfId="0" applyNumberFormat="1" applyFont="1" applyFill="1" applyBorder="1" applyAlignment="1">
      <alignment horizontal="center" vertical="center"/>
    </xf>
    <xf numFmtId="49" fontId="10" fillId="4" borderId="69" xfId="0" applyNumberFormat="1" applyFont="1" applyFill="1" applyBorder="1" applyAlignment="1">
      <alignment horizontal="center" vertical="center"/>
    </xf>
    <xf numFmtId="49" fontId="10" fillId="3" borderId="65" xfId="0" applyNumberFormat="1" applyFont="1" applyFill="1" applyBorder="1" applyAlignment="1">
      <alignment horizontal="center" vertical="center"/>
    </xf>
    <xf numFmtId="49" fontId="10" fillId="3" borderId="66" xfId="0" applyNumberFormat="1" applyFont="1" applyFill="1" applyBorder="1" applyAlignment="1">
      <alignment horizontal="center" vertical="center"/>
    </xf>
    <xf numFmtId="49" fontId="8" fillId="4" borderId="0" xfId="0" applyNumberFormat="1" applyFont="1" applyFill="1" applyAlignment="1">
      <alignment horizontal="center" vertical="center"/>
    </xf>
    <xf numFmtId="49" fontId="9" fillId="4" borderId="71" xfId="0" applyNumberFormat="1" applyFont="1" applyFill="1" applyBorder="1" applyAlignment="1">
      <alignment horizontal="center" vertical="center"/>
    </xf>
    <xf numFmtId="49" fontId="9" fillId="4" borderId="87" xfId="0" applyNumberFormat="1" applyFont="1" applyFill="1" applyBorder="1" applyAlignment="1">
      <alignment horizontal="center" vertical="center"/>
    </xf>
    <xf numFmtId="49" fontId="7" fillId="2" borderId="88" xfId="0" applyNumberFormat="1" applyFont="1" applyFill="1" applyBorder="1" applyAlignment="1" applyProtection="1">
      <alignment horizontal="left" vertical="center"/>
      <protection locked="0"/>
    </xf>
    <xf numFmtId="49" fontId="7" fillId="2" borderId="68" xfId="0" applyNumberFormat="1" applyFont="1" applyFill="1" applyBorder="1" applyAlignment="1" applyProtection="1">
      <alignment horizontal="left" vertical="center"/>
      <protection locked="0"/>
    </xf>
    <xf numFmtId="49" fontId="7" fillId="2" borderId="72" xfId="0" applyNumberFormat="1" applyFont="1" applyFill="1" applyBorder="1" applyAlignment="1" applyProtection="1">
      <alignment horizontal="left" vertical="center"/>
      <protection locked="0"/>
    </xf>
    <xf numFmtId="49" fontId="9" fillId="4" borderId="95" xfId="0" applyNumberFormat="1" applyFont="1" applyFill="1" applyBorder="1" applyAlignment="1" applyProtection="1">
      <alignment horizontal="center" vertical="center"/>
      <protection locked="0"/>
    </xf>
    <xf numFmtId="49" fontId="9" fillId="4" borderId="96"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left" vertical="center"/>
      <protection locked="0"/>
    </xf>
    <xf numFmtId="49" fontId="7" fillId="2" borderId="16" xfId="0" applyNumberFormat="1" applyFont="1" applyFill="1" applyBorder="1" applyAlignment="1" applyProtection="1">
      <alignment horizontal="left" vertical="center"/>
      <protection locked="0"/>
    </xf>
    <xf numFmtId="49" fontId="7" fillId="2" borderId="73" xfId="0" applyNumberFormat="1" applyFont="1" applyFill="1" applyBorder="1" applyAlignment="1" applyProtection="1">
      <alignment horizontal="left" vertical="center"/>
      <protection locked="0"/>
    </xf>
    <xf numFmtId="49" fontId="4" fillId="2" borderId="0" xfId="0" applyNumberFormat="1" applyFont="1" applyFill="1" applyAlignment="1">
      <alignment horizontal="center" wrapText="1"/>
    </xf>
    <xf numFmtId="49" fontId="4" fillId="2" borderId="13" xfId="0" applyNumberFormat="1" applyFont="1" applyFill="1" applyBorder="1" applyAlignment="1">
      <alignment horizontal="center" wrapText="1"/>
    </xf>
    <xf numFmtId="0" fontId="12" fillId="2" borderId="6" xfId="0" applyFont="1" applyFill="1" applyBorder="1" applyAlignment="1" applyProtection="1">
      <alignment horizontal="left" vertical="top" shrinkToFit="1"/>
      <protection locked="0"/>
    </xf>
    <xf numFmtId="0" fontId="12" fillId="2" borderId="15" xfId="0" applyFont="1" applyFill="1" applyBorder="1" applyAlignment="1" applyProtection="1">
      <alignment horizontal="left" vertical="top" shrinkToFit="1"/>
      <protection locked="0"/>
    </xf>
    <xf numFmtId="0" fontId="12" fillId="2" borderId="54" xfId="0" applyFont="1" applyFill="1" applyBorder="1" applyAlignment="1" applyProtection="1">
      <alignment horizontal="left" vertical="top" shrinkToFit="1"/>
      <protection locked="0"/>
    </xf>
    <xf numFmtId="0" fontId="12" fillId="2" borderId="12" xfId="0" applyFont="1" applyFill="1" applyBorder="1" applyAlignment="1" applyProtection="1">
      <alignment horizontal="left" vertical="top" shrinkToFit="1"/>
      <protection locked="0"/>
    </xf>
    <xf numFmtId="0" fontId="12" fillId="2" borderId="0" xfId="0" applyFont="1" applyFill="1" applyAlignment="1" applyProtection="1">
      <alignment horizontal="left" vertical="top" shrinkToFit="1"/>
      <protection locked="0"/>
    </xf>
    <xf numFmtId="0" fontId="12" fillId="2" borderId="53" xfId="0" applyFont="1" applyFill="1" applyBorder="1" applyAlignment="1" applyProtection="1">
      <alignment horizontal="left" vertical="top" shrinkToFit="1"/>
      <protection locked="0"/>
    </xf>
    <xf numFmtId="0" fontId="12" fillId="2" borderId="1" xfId="0" applyFont="1" applyFill="1" applyBorder="1" applyAlignment="1" applyProtection="1">
      <alignment horizontal="left" vertical="top" shrinkToFit="1"/>
      <protection locked="0"/>
    </xf>
    <xf numFmtId="0" fontId="12" fillId="2" borderId="13" xfId="0" applyFont="1" applyFill="1" applyBorder="1" applyAlignment="1" applyProtection="1">
      <alignment horizontal="left" vertical="top" shrinkToFit="1"/>
      <protection locked="0"/>
    </xf>
    <xf numFmtId="0" fontId="12" fillId="2" borderId="21" xfId="0" applyFont="1" applyFill="1" applyBorder="1" applyAlignment="1" applyProtection="1">
      <alignment horizontal="left" vertical="top" shrinkToFit="1"/>
      <protection locked="0"/>
    </xf>
    <xf numFmtId="49" fontId="9" fillId="4" borderId="92" xfId="0" applyNumberFormat="1" applyFont="1" applyFill="1" applyBorder="1" applyAlignment="1" applyProtection="1">
      <alignment horizontal="center" vertical="center"/>
      <protection hidden="1"/>
    </xf>
    <xf numFmtId="49" fontId="9" fillId="4" borderId="91" xfId="0" applyNumberFormat="1" applyFont="1" applyFill="1" applyBorder="1" applyAlignment="1" applyProtection="1">
      <alignment horizontal="center" vertical="center"/>
      <protection hidden="1"/>
    </xf>
    <xf numFmtId="49" fontId="9" fillId="4" borderId="93" xfId="0" applyNumberFormat="1" applyFont="1" applyFill="1" applyBorder="1" applyAlignment="1" applyProtection="1">
      <alignment horizontal="center" vertical="center"/>
      <protection hidden="1"/>
    </xf>
    <xf numFmtId="49" fontId="9" fillId="4" borderId="74" xfId="0" applyNumberFormat="1" applyFont="1" applyFill="1" applyBorder="1" applyAlignment="1" applyProtection="1">
      <alignment horizontal="center" vertical="center"/>
      <protection hidden="1"/>
    </xf>
    <xf numFmtId="38" fontId="5" fillId="2" borderId="82" xfId="1" applyFont="1" applyFill="1" applyBorder="1" applyAlignment="1" applyProtection="1">
      <alignment horizontal="right" vertical="center"/>
      <protection hidden="1"/>
    </xf>
    <xf numFmtId="38" fontId="5" fillId="2" borderId="83" xfId="1" applyFont="1" applyFill="1" applyBorder="1" applyAlignment="1" applyProtection="1">
      <alignment horizontal="right" vertical="center"/>
      <protection hidden="1"/>
    </xf>
    <xf numFmtId="38" fontId="5" fillId="2" borderId="35" xfId="1" applyFont="1" applyFill="1" applyBorder="1" applyAlignment="1" applyProtection="1">
      <alignment horizontal="right" vertical="center"/>
      <protection hidden="1"/>
    </xf>
    <xf numFmtId="38" fontId="5" fillId="2" borderId="75" xfId="1" applyFont="1" applyFill="1" applyBorder="1" applyAlignment="1" applyProtection="1">
      <alignment horizontal="right" vertical="center"/>
      <protection hidden="1"/>
    </xf>
    <xf numFmtId="38" fontId="5" fillId="2" borderId="79" xfId="1" applyFont="1" applyFill="1" applyBorder="1" applyAlignment="1" applyProtection="1">
      <alignment horizontal="right" vertical="center"/>
      <protection hidden="1"/>
    </xf>
    <xf numFmtId="38" fontId="5" fillId="2" borderId="76" xfId="1" applyFont="1" applyFill="1" applyBorder="1" applyAlignment="1" applyProtection="1">
      <alignment horizontal="right" vertical="center"/>
      <protection hidden="1"/>
    </xf>
    <xf numFmtId="49" fontId="4" fillId="2" borderId="13" xfId="0" applyNumberFormat="1" applyFont="1" applyFill="1" applyBorder="1" applyAlignment="1">
      <alignment horizontal="left" vertical="center" shrinkToFit="1"/>
    </xf>
    <xf numFmtId="0" fontId="7" fillId="2" borderId="88" xfId="0"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protection locked="0"/>
    </xf>
    <xf numFmtId="0" fontId="7" fillId="2" borderId="72" xfId="0" applyFont="1" applyFill="1" applyBorder="1" applyAlignment="1" applyProtection="1">
      <alignment horizontal="left" vertical="center"/>
      <protection locked="0"/>
    </xf>
    <xf numFmtId="49" fontId="9" fillId="4" borderId="79" xfId="0" applyNumberFormat="1" applyFont="1" applyFill="1" applyBorder="1" applyAlignment="1" applyProtection="1">
      <alignment horizontal="center" vertical="center"/>
      <protection locked="0"/>
    </xf>
    <xf numFmtId="49" fontId="9" fillId="4" borderId="86"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73" xfId="0" applyFont="1" applyFill="1" applyBorder="1" applyAlignment="1" applyProtection="1">
      <alignment horizontal="left" vertical="center"/>
      <protection locked="0"/>
    </xf>
    <xf numFmtId="49" fontId="4" fillId="7" borderId="64" xfId="0" applyNumberFormat="1" applyFont="1" applyFill="1" applyBorder="1" applyAlignment="1">
      <alignment horizontal="center" vertical="center"/>
    </xf>
    <xf numFmtId="49" fontId="4" fillId="7" borderId="74" xfId="0" applyNumberFormat="1" applyFont="1" applyFill="1" applyBorder="1" applyAlignment="1">
      <alignment horizontal="center" vertical="center"/>
    </xf>
    <xf numFmtId="49" fontId="4" fillId="7" borderId="67" xfId="0" applyNumberFormat="1" applyFont="1" applyFill="1" applyBorder="1" applyAlignment="1">
      <alignment horizontal="center" vertical="center"/>
    </xf>
    <xf numFmtId="49" fontId="4" fillId="7" borderId="59" xfId="0" applyNumberFormat="1" applyFont="1" applyFill="1" applyBorder="1" applyAlignment="1">
      <alignment horizontal="center" vertical="center"/>
    </xf>
    <xf numFmtId="49" fontId="4" fillId="7" borderId="50" xfId="0" applyNumberFormat="1" applyFont="1" applyFill="1" applyBorder="1" applyAlignment="1">
      <alignment horizontal="center" vertical="center"/>
    </xf>
    <xf numFmtId="49" fontId="4" fillId="7" borderId="0" xfId="0" applyNumberFormat="1" applyFont="1" applyFill="1" applyAlignment="1">
      <alignment horizontal="left" vertical="center"/>
    </xf>
    <xf numFmtId="49" fontId="4" fillId="7" borderId="75"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99" xfId="0" applyNumberFormat="1" applyFont="1" applyFill="1" applyBorder="1" applyAlignment="1">
      <alignment horizontal="left" vertical="center"/>
    </xf>
    <xf numFmtId="49" fontId="4" fillId="7" borderId="100" xfId="0" applyNumberFormat="1" applyFont="1" applyFill="1" applyBorder="1" applyAlignment="1">
      <alignment horizontal="left" vertical="center"/>
    </xf>
    <xf numFmtId="49" fontId="4" fillId="7" borderId="22" xfId="0" applyNumberFormat="1" applyFont="1" applyFill="1" applyBorder="1" applyAlignment="1">
      <alignment horizontal="left" vertical="center"/>
    </xf>
    <xf numFmtId="49" fontId="4" fillId="7" borderId="31" xfId="0" applyNumberFormat="1" applyFont="1" applyFill="1" applyBorder="1" applyAlignment="1">
      <alignment horizontal="left" vertical="center"/>
    </xf>
    <xf numFmtId="49" fontId="4" fillId="7" borderId="77" xfId="0" applyNumberFormat="1" applyFont="1" applyFill="1" applyBorder="1" applyAlignment="1">
      <alignment horizontal="left" vertical="center"/>
    </xf>
    <xf numFmtId="49" fontId="4" fillId="7" borderId="13" xfId="0" applyNumberFormat="1" applyFont="1" applyFill="1" applyBorder="1" applyAlignment="1">
      <alignment horizontal="left" vertical="center"/>
    </xf>
    <xf numFmtId="49" fontId="4" fillId="7" borderId="101" xfId="0" applyNumberFormat="1" applyFont="1" applyFill="1" applyBorder="1" applyAlignment="1">
      <alignment horizontal="left" vertical="center"/>
    </xf>
    <xf numFmtId="49" fontId="16" fillId="7" borderId="65" xfId="0" applyNumberFormat="1" applyFont="1" applyFill="1" applyBorder="1" applyAlignment="1">
      <alignment horizontal="center" vertical="center"/>
    </xf>
    <xf numFmtId="49" fontId="16" fillId="7" borderId="66" xfId="0" applyNumberFormat="1" applyFont="1" applyFill="1" applyBorder="1" applyAlignment="1">
      <alignment horizontal="center" vertical="center"/>
    </xf>
    <xf numFmtId="49" fontId="4" fillId="7" borderId="49" xfId="0" applyNumberFormat="1" applyFont="1" applyFill="1" applyBorder="1" applyAlignment="1">
      <alignment horizontal="center" vertical="center"/>
    </xf>
    <xf numFmtId="49" fontId="4" fillId="7" borderId="15" xfId="0" applyNumberFormat="1" applyFont="1" applyFill="1" applyBorder="1" applyAlignment="1">
      <alignment horizontal="left" vertical="center" shrinkToFit="1"/>
    </xf>
    <xf numFmtId="49" fontId="4" fillId="7" borderId="56" xfId="0" applyNumberFormat="1" applyFont="1" applyFill="1" applyBorder="1" applyAlignment="1">
      <alignment horizontal="left" vertical="center" shrinkToFit="1"/>
    </xf>
    <xf numFmtId="49" fontId="4" fillId="7" borderId="99" xfId="0" applyNumberFormat="1" applyFont="1" applyFill="1" applyBorder="1" applyAlignment="1">
      <alignment horizontal="left" vertical="center" shrinkToFit="1"/>
    </xf>
    <xf numFmtId="49" fontId="4" fillId="7" borderId="22" xfId="0" applyNumberFormat="1" applyFont="1" applyFill="1" applyBorder="1" applyAlignment="1">
      <alignment horizontal="left" vertical="center" shrinkToFit="1"/>
    </xf>
    <xf numFmtId="49" fontId="4" fillId="7" borderId="31" xfId="0" applyNumberFormat="1" applyFont="1" applyFill="1" applyBorder="1" applyAlignment="1">
      <alignment horizontal="left" vertical="center" shrinkToFit="1"/>
    </xf>
    <xf numFmtId="49" fontId="4" fillId="7" borderId="0" xfId="0" applyNumberFormat="1" applyFont="1" applyFill="1" applyAlignment="1">
      <alignment horizontal="left" vertical="center" shrinkToFit="1"/>
    </xf>
    <xf numFmtId="49" fontId="4" fillId="7" borderId="30" xfId="0" applyNumberFormat="1" applyFont="1" applyFill="1" applyBorder="1" applyAlignment="1">
      <alignment horizontal="left" vertical="center" shrinkToFit="1"/>
    </xf>
    <xf numFmtId="49" fontId="4" fillId="7" borderId="61" xfId="0" applyNumberFormat="1" applyFont="1" applyFill="1" applyBorder="1" applyAlignment="1">
      <alignment horizontal="left" vertical="center" shrinkToFit="1"/>
    </xf>
    <xf numFmtId="49" fontId="16" fillId="7" borderId="6" xfId="0" applyNumberFormat="1" applyFont="1" applyFill="1" applyBorder="1" applyAlignment="1">
      <alignment horizontal="center" vertical="center"/>
    </xf>
    <xf numFmtId="49" fontId="16" fillId="7" borderId="15" xfId="0" applyNumberFormat="1" applyFont="1" applyFill="1" applyBorder="1" applyAlignment="1">
      <alignment horizontal="center" vertical="center"/>
    </xf>
    <xf numFmtId="49" fontId="4" fillId="7" borderId="19" xfId="0" applyNumberFormat="1" applyFont="1" applyFill="1" applyBorder="1" applyAlignment="1">
      <alignment horizontal="left" vertical="center" shrinkToFit="1"/>
    </xf>
    <xf numFmtId="49" fontId="4" fillId="7" borderId="33" xfId="0" applyNumberFormat="1" applyFont="1" applyFill="1" applyBorder="1" applyAlignment="1">
      <alignment horizontal="left" vertical="center" shrinkToFit="1"/>
    </xf>
    <xf numFmtId="49" fontId="4" fillId="7" borderId="89" xfId="0" applyNumberFormat="1" applyFont="1" applyFill="1" applyBorder="1" applyAlignment="1">
      <alignment horizontal="left" vertical="center" shrinkToFit="1"/>
    </xf>
    <xf numFmtId="49" fontId="4" fillId="7" borderId="77" xfId="0" applyNumberFormat="1" applyFont="1" applyFill="1" applyBorder="1" applyAlignment="1">
      <alignment horizontal="left" vertical="center" shrinkToFit="1"/>
    </xf>
    <xf numFmtId="49" fontId="4" fillId="7" borderId="1" xfId="0" applyNumberFormat="1" applyFont="1" applyFill="1" applyBorder="1" applyAlignment="1">
      <alignment horizontal="left" vertical="center" shrinkToFit="1"/>
    </xf>
    <xf numFmtId="49" fontId="4" fillId="7" borderId="13" xfId="0" applyNumberFormat="1" applyFont="1" applyFill="1" applyBorder="1" applyAlignment="1">
      <alignment horizontal="left" vertical="center" shrinkToFit="1"/>
    </xf>
    <xf numFmtId="49" fontId="4" fillId="7" borderId="2" xfId="0" applyNumberFormat="1" applyFont="1" applyFill="1" applyBorder="1" applyAlignment="1">
      <alignment horizontal="left" vertical="center" shrinkToFit="1"/>
    </xf>
    <xf numFmtId="49" fontId="4" fillId="7" borderId="14" xfId="0" applyNumberFormat="1" applyFont="1" applyFill="1" applyBorder="1" applyAlignment="1">
      <alignment horizontal="left" vertical="center" shrinkToFit="1"/>
    </xf>
    <xf numFmtId="49" fontId="4" fillId="7" borderId="12" xfId="0" applyNumberFormat="1"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color rgb="FFE5FFFF"/>
      <color rgb="FFFA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63296</xdr:colOff>
      <xdr:row>25</xdr:row>
      <xdr:rowOff>120397</xdr:rowOff>
    </xdr:from>
    <xdr:to>
      <xdr:col>6</xdr:col>
      <xdr:colOff>387296</xdr:colOff>
      <xdr:row>25</xdr:row>
      <xdr:rowOff>120397</xdr:rowOff>
    </xdr:to>
    <xdr:cxnSp macro="">
      <xdr:nvCxnSpPr>
        <xdr:cNvPr id="2" name="直線コネクタ 1">
          <a:extLst>
            <a:ext uri="{FF2B5EF4-FFF2-40B4-BE49-F238E27FC236}">
              <a16:creationId xmlns:a16="http://schemas.microsoft.com/office/drawing/2014/main" id="{D423385F-7E54-4607-AE6B-038B1F13F819}"/>
            </a:ext>
          </a:extLst>
        </xdr:cNvPr>
        <xdr:cNvCxnSpPr/>
      </xdr:nvCxnSpPr>
      <xdr:spPr>
        <a:xfrm>
          <a:off x="4714124" y="5861673"/>
          <a:ext cx="324000" cy="0"/>
        </a:xfrm>
        <a:prstGeom prst="line">
          <a:avLst/>
        </a:prstGeom>
        <a:ln w="762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358396</xdr:colOff>
      <xdr:row>6</xdr:row>
      <xdr:rowOff>92798</xdr:rowOff>
    </xdr:from>
    <xdr:to>
      <xdr:col>6</xdr:col>
      <xdr:colOff>358396</xdr:colOff>
      <xdr:row>25</xdr:row>
      <xdr:rowOff>149798</xdr:rowOff>
    </xdr:to>
    <xdr:cxnSp macro="">
      <xdr:nvCxnSpPr>
        <xdr:cNvPr id="3" name="直線コネクタ 2">
          <a:extLst>
            <a:ext uri="{FF2B5EF4-FFF2-40B4-BE49-F238E27FC236}">
              <a16:creationId xmlns:a16="http://schemas.microsoft.com/office/drawing/2014/main" id="{70F68949-C628-4E7F-9757-0E16E1852605}"/>
            </a:ext>
          </a:extLst>
        </xdr:cNvPr>
        <xdr:cNvCxnSpPr/>
      </xdr:nvCxnSpPr>
      <xdr:spPr>
        <a:xfrm flipV="1">
          <a:off x="5816221" y="1645373"/>
          <a:ext cx="0" cy="4286100"/>
        </a:xfrm>
        <a:prstGeom prst="line">
          <a:avLst/>
        </a:prstGeom>
        <a:ln w="762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328812</xdr:colOff>
      <xdr:row>6</xdr:row>
      <xdr:rowOff>125186</xdr:rowOff>
    </xdr:from>
    <xdr:to>
      <xdr:col>6</xdr:col>
      <xdr:colOff>760812</xdr:colOff>
      <xdr:row>6</xdr:row>
      <xdr:rowOff>125186</xdr:rowOff>
    </xdr:to>
    <xdr:cxnSp macro="">
      <xdr:nvCxnSpPr>
        <xdr:cNvPr id="4" name="直線矢印コネクタ 3">
          <a:extLst>
            <a:ext uri="{FF2B5EF4-FFF2-40B4-BE49-F238E27FC236}">
              <a16:creationId xmlns:a16="http://schemas.microsoft.com/office/drawing/2014/main" id="{A705331E-11CD-463C-ACB0-13CDE75193EA}"/>
            </a:ext>
          </a:extLst>
        </xdr:cNvPr>
        <xdr:cNvCxnSpPr/>
      </xdr:nvCxnSpPr>
      <xdr:spPr>
        <a:xfrm>
          <a:off x="5786637" y="1677761"/>
          <a:ext cx="432000" cy="0"/>
        </a:xfrm>
        <a:prstGeom prst="straightConnector1">
          <a:avLst/>
        </a:prstGeom>
        <a:ln w="762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61613</xdr:colOff>
      <xdr:row>27</xdr:row>
      <xdr:rowOff>103024</xdr:rowOff>
    </xdr:from>
    <xdr:to>
      <xdr:col>6</xdr:col>
      <xdr:colOff>709613</xdr:colOff>
      <xdr:row>27</xdr:row>
      <xdr:rowOff>103024</xdr:rowOff>
    </xdr:to>
    <xdr:cxnSp macro="">
      <xdr:nvCxnSpPr>
        <xdr:cNvPr id="5" name="直線矢印コネクタ 4">
          <a:extLst>
            <a:ext uri="{FF2B5EF4-FFF2-40B4-BE49-F238E27FC236}">
              <a16:creationId xmlns:a16="http://schemas.microsoft.com/office/drawing/2014/main" id="{571520E8-0583-451B-B60C-CCCBC3A135A2}"/>
            </a:ext>
          </a:extLst>
        </xdr:cNvPr>
        <xdr:cNvCxnSpPr/>
      </xdr:nvCxnSpPr>
      <xdr:spPr>
        <a:xfrm>
          <a:off x="5519438" y="6322849"/>
          <a:ext cx="648000" cy="0"/>
        </a:xfrm>
        <a:prstGeom prst="straightConnector1">
          <a:avLst/>
        </a:prstGeom>
        <a:ln w="762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56727</xdr:colOff>
      <xdr:row>25</xdr:row>
      <xdr:rowOff>120397</xdr:rowOff>
    </xdr:from>
    <xdr:to>
      <xdr:col>6</xdr:col>
      <xdr:colOff>380727</xdr:colOff>
      <xdr:row>25</xdr:row>
      <xdr:rowOff>120397</xdr:rowOff>
    </xdr:to>
    <xdr:cxnSp macro="">
      <xdr:nvCxnSpPr>
        <xdr:cNvPr id="2" name="直線コネクタ 1">
          <a:extLst>
            <a:ext uri="{FF2B5EF4-FFF2-40B4-BE49-F238E27FC236}">
              <a16:creationId xmlns:a16="http://schemas.microsoft.com/office/drawing/2014/main" id="{C845849F-87B0-4FFD-8BB7-B820308BCDC0}"/>
            </a:ext>
          </a:extLst>
        </xdr:cNvPr>
        <xdr:cNvCxnSpPr/>
      </xdr:nvCxnSpPr>
      <xdr:spPr>
        <a:xfrm>
          <a:off x="5514552" y="5902072"/>
          <a:ext cx="324000" cy="0"/>
        </a:xfrm>
        <a:prstGeom prst="line">
          <a:avLst/>
        </a:prstGeom>
        <a:ln w="571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358396</xdr:colOff>
      <xdr:row>6</xdr:row>
      <xdr:rowOff>92798</xdr:rowOff>
    </xdr:from>
    <xdr:to>
      <xdr:col>6</xdr:col>
      <xdr:colOff>358396</xdr:colOff>
      <xdr:row>25</xdr:row>
      <xdr:rowOff>149798</xdr:rowOff>
    </xdr:to>
    <xdr:cxnSp macro="">
      <xdr:nvCxnSpPr>
        <xdr:cNvPr id="3" name="直線コネクタ 2">
          <a:extLst>
            <a:ext uri="{FF2B5EF4-FFF2-40B4-BE49-F238E27FC236}">
              <a16:creationId xmlns:a16="http://schemas.microsoft.com/office/drawing/2014/main" id="{92B2C9FE-AA45-461B-864A-EC14FE3B26F6}"/>
            </a:ext>
          </a:extLst>
        </xdr:cNvPr>
        <xdr:cNvCxnSpPr/>
      </xdr:nvCxnSpPr>
      <xdr:spPr>
        <a:xfrm flipV="1">
          <a:off x="5816221" y="1645373"/>
          <a:ext cx="0" cy="4286100"/>
        </a:xfrm>
        <a:prstGeom prst="line">
          <a:avLst/>
        </a:prstGeom>
        <a:ln w="762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328812</xdr:colOff>
      <xdr:row>6</xdr:row>
      <xdr:rowOff>125186</xdr:rowOff>
    </xdr:from>
    <xdr:to>
      <xdr:col>6</xdr:col>
      <xdr:colOff>760812</xdr:colOff>
      <xdr:row>6</xdr:row>
      <xdr:rowOff>125186</xdr:rowOff>
    </xdr:to>
    <xdr:cxnSp macro="">
      <xdr:nvCxnSpPr>
        <xdr:cNvPr id="4" name="直線矢印コネクタ 3">
          <a:extLst>
            <a:ext uri="{FF2B5EF4-FFF2-40B4-BE49-F238E27FC236}">
              <a16:creationId xmlns:a16="http://schemas.microsoft.com/office/drawing/2014/main" id="{F9ECD756-4F38-411A-BDFF-665DBC0D5946}"/>
            </a:ext>
          </a:extLst>
        </xdr:cNvPr>
        <xdr:cNvCxnSpPr/>
      </xdr:nvCxnSpPr>
      <xdr:spPr>
        <a:xfrm>
          <a:off x="5786637" y="1677761"/>
          <a:ext cx="432000" cy="0"/>
        </a:xfrm>
        <a:prstGeom prst="straightConnector1">
          <a:avLst/>
        </a:prstGeom>
        <a:ln w="762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61613</xdr:colOff>
      <xdr:row>27</xdr:row>
      <xdr:rowOff>103024</xdr:rowOff>
    </xdr:from>
    <xdr:to>
      <xdr:col>6</xdr:col>
      <xdr:colOff>709613</xdr:colOff>
      <xdr:row>27</xdr:row>
      <xdr:rowOff>103024</xdr:rowOff>
    </xdr:to>
    <xdr:cxnSp macro="">
      <xdr:nvCxnSpPr>
        <xdr:cNvPr id="5" name="直線矢印コネクタ 4">
          <a:extLst>
            <a:ext uri="{FF2B5EF4-FFF2-40B4-BE49-F238E27FC236}">
              <a16:creationId xmlns:a16="http://schemas.microsoft.com/office/drawing/2014/main" id="{2BBF0689-4359-4521-AADF-84CB96C19F07}"/>
            </a:ext>
          </a:extLst>
        </xdr:cNvPr>
        <xdr:cNvCxnSpPr/>
      </xdr:nvCxnSpPr>
      <xdr:spPr>
        <a:xfrm>
          <a:off x="5519438" y="6322849"/>
          <a:ext cx="648000" cy="0"/>
        </a:xfrm>
        <a:prstGeom prst="straightConnector1">
          <a:avLst/>
        </a:prstGeom>
        <a:ln w="762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56727</xdr:colOff>
      <xdr:row>25</xdr:row>
      <xdr:rowOff>120397</xdr:rowOff>
    </xdr:from>
    <xdr:to>
      <xdr:col>6</xdr:col>
      <xdr:colOff>380727</xdr:colOff>
      <xdr:row>25</xdr:row>
      <xdr:rowOff>120397</xdr:rowOff>
    </xdr:to>
    <xdr:cxnSp macro="">
      <xdr:nvCxnSpPr>
        <xdr:cNvPr id="2" name="直線コネクタ 1">
          <a:extLst>
            <a:ext uri="{FF2B5EF4-FFF2-40B4-BE49-F238E27FC236}">
              <a16:creationId xmlns:a16="http://schemas.microsoft.com/office/drawing/2014/main" id="{C24C2722-F37F-43E1-8C70-7A049F1F14D9}"/>
            </a:ext>
          </a:extLst>
        </xdr:cNvPr>
        <xdr:cNvCxnSpPr/>
      </xdr:nvCxnSpPr>
      <xdr:spPr>
        <a:xfrm>
          <a:off x="5514552" y="5902072"/>
          <a:ext cx="324000" cy="0"/>
        </a:xfrm>
        <a:prstGeom prst="line">
          <a:avLst/>
        </a:prstGeom>
        <a:ln w="571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358396</xdr:colOff>
      <xdr:row>6</xdr:row>
      <xdr:rowOff>92798</xdr:rowOff>
    </xdr:from>
    <xdr:to>
      <xdr:col>6</xdr:col>
      <xdr:colOff>358396</xdr:colOff>
      <xdr:row>25</xdr:row>
      <xdr:rowOff>149798</xdr:rowOff>
    </xdr:to>
    <xdr:cxnSp macro="">
      <xdr:nvCxnSpPr>
        <xdr:cNvPr id="3" name="直線コネクタ 2">
          <a:extLst>
            <a:ext uri="{FF2B5EF4-FFF2-40B4-BE49-F238E27FC236}">
              <a16:creationId xmlns:a16="http://schemas.microsoft.com/office/drawing/2014/main" id="{3ED02BEF-B607-4A17-BE3E-BC914B0096DD}"/>
            </a:ext>
          </a:extLst>
        </xdr:cNvPr>
        <xdr:cNvCxnSpPr/>
      </xdr:nvCxnSpPr>
      <xdr:spPr>
        <a:xfrm flipV="1">
          <a:off x="5816221" y="1645373"/>
          <a:ext cx="0" cy="4286100"/>
        </a:xfrm>
        <a:prstGeom prst="line">
          <a:avLst/>
        </a:prstGeom>
        <a:ln w="762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328812</xdr:colOff>
      <xdr:row>6</xdr:row>
      <xdr:rowOff>125186</xdr:rowOff>
    </xdr:from>
    <xdr:to>
      <xdr:col>6</xdr:col>
      <xdr:colOff>760812</xdr:colOff>
      <xdr:row>6</xdr:row>
      <xdr:rowOff>125186</xdr:rowOff>
    </xdr:to>
    <xdr:cxnSp macro="">
      <xdr:nvCxnSpPr>
        <xdr:cNvPr id="4" name="直線矢印コネクタ 3">
          <a:extLst>
            <a:ext uri="{FF2B5EF4-FFF2-40B4-BE49-F238E27FC236}">
              <a16:creationId xmlns:a16="http://schemas.microsoft.com/office/drawing/2014/main" id="{EB5DCF76-6CC5-4B61-B918-6691E03EDB4A}"/>
            </a:ext>
          </a:extLst>
        </xdr:cNvPr>
        <xdr:cNvCxnSpPr/>
      </xdr:nvCxnSpPr>
      <xdr:spPr>
        <a:xfrm>
          <a:off x="5786637" y="1677761"/>
          <a:ext cx="432000" cy="0"/>
        </a:xfrm>
        <a:prstGeom prst="straightConnector1">
          <a:avLst/>
        </a:prstGeom>
        <a:ln w="762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61613</xdr:colOff>
      <xdr:row>27</xdr:row>
      <xdr:rowOff>103024</xdr:rowOff>
    </xdr:from>
    <xdr:to>
      <xdr:col>6</xdr:col>
      <xdr:colOff>709613</xdr:colOff>
      <xdr:row>27</xdr:row>
      <xdr:rowOff>103024</xdr:rowOff>
    </xdr:to>
    <xdr:cxnSp macro="">
      <xdr:nvCxnSpPr>
        <xdr:cNvPr id="5" name="直線矢印コネクタ 4">
          <a:extLst>
            <a:ext uri="{FF2B5EF4-FFF2-40B4-BE49-F238E27FC236}">
              <a16:creationId xmlns:a16="http://schemas.microsoft.com/office/drawing/2014/main" id="{1946586F-9371-4109-96B7-329E7614B2EA}"/>
            </a:ext>
          </a:extLst>
        </xdr:cNvPr>
        <xdr:cNvCxnSpPr/>
      </xdr:nvCxnSpPr>
      <xdr:spPr>
        <a:xfrm>
          <a:off x="5519438" y="6322849"/>
          <a:ext cx="648000" cy="0"/>
        </a:xfrm>
        <a:prstGeom prst="straightConnector1">
          <a:avLst/>
        </a:prstGeom>
        <a:ln w="762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8894-B4A3-4DFC-9578-7209D7B6F294}">
  <sheetPr codeName="Sheet1"/>
  <dimension ref="A1:N66"/>
  <sheetViews>
    <sheetView tabSelected="1" zoomScaleNormal="100" zoomScaleSheetLayoutView="115" workbookViewId="0">
      <selection activeCell="B64" sqref="B64"/>
    </sheetView>
  </sheetViews>
  <sheetFormatPr defaultColWidth="9" defaultRowHeight="17.25" customHeight="1"/>
  <cols>
    <col min="1" max="1" width="1.875" style="1" customWidth="1"/>
    <col min="2" max="2" width="10.625" style="1" customWidth="1"/>
    <col min="3" max="3" width="15" style="1" customWidth="1"/>
    <col min="4" max="4" width="25" style="1" customWidth="1"/>
    <col min="5" max="5" width="10.625" style="2" hidden="1" customWidth="1"/>
    <col min="6" max="6" width="8.5" style="1" customWidth="1"/>
    <col min="7" max="7" width="10" style="1" customWidth="1"/>
    <col min="8" max="8" width="8.125" style="1" customWidth="1"/>
    <col min="9" max="9" width="12.5" style="1" customWidth="1"/>
    <col min="10" max="10" width="2.25" style="1" customWidth="1"/>
    <col min="11" max="11" width="10.625" style="1" customWidth="1"/>
    <col min="12" max="12" width="8.5" style="1" customWidth="1"/>
    <col min="13" max="13" width="1.875" style="1" customWidth="1"/>
    <col min="14" max="14" width="13" style="1" bestFit="1" customWidth="1"/>
    <col min="15" max="15" width="15.375" style="1" customWidth="1"/>
    <col min="16" max="16" width="39" style="1" bestFit="1" customWidth="1"/>
    <col min="17" max="16384" width="9" style="1"/>
  </cols>
  <sheetData>
    <row r="1" spans="1:13" ht="15" customHeight="1"/>
    <row r="2" spans="1:13" ht="26.25" customHeight="1">
      <c r="B2" s="251" t="s">
        <v>206</v>
      </c>
      <c r="C2" s="251"/>
      <c r="D2" s="251"/>
      <c r="E2" s="251"/>
      <c r="F2" s="251"/>
      <c r="G2" s="251"/>
      <c r="H2" s="251"/>
      <c r="I2" s="251"/>
      <c r="J2" s="251"/>
      <c r="K2" s="251"/>
      <c r="L2" s="251"/>
    </row>
    <row r="3" spans="1:13" ht="15" customHeight="1" thickBot="1"/>
    <row r="4" spans="1:13" ht="25.9" customHeight="1">
      <c r="B4" s="252" t="s">
        <v>124</v>
      </c>
      <c r="C4" s="253"/>
      <c r="D4" s="254"/>
      <c r="E4" s="255"/>
      <c r="F4" s="256"/>
    </row>
    <row r="5" spans="1:13" ht="25.9" customHeight="1" thickBot="1">
      <c r="B5" s="257" t="s">
        <v>9</v>
      </c>
      <c r="C5" s="258"/>
      <c r="D5" s="259"/>
      <c r="E5" s="260"/>
      <c r="F5" s="261"/>
      <c r="G5" s="1" t="s">
        <v>121</v>
      </c>
      <c r="M5" s="3"/>
    </row>
    <row r="6" spans="1:13" ht="15" customHeight="1" thickBot="1">
      <c r="B6" s="37"/>
      <c r="C6" s="37"/>
      <c r="D6" s="37"/>
      <c r="E6" s="38"/>
      <c r="H6" s="10"/>
      <c r="I6" s="10"/>
      <c r="J6" s="10"/>
      <c r="K6" s="10"/>
    </row>
    <row r="7" spans="1:13" ht="22.5" customHeight="1" thickBot="1">
      <c r="A7" s="39"/>
      <c r="B7" s="247" t="s">
        <v>0</v>
      </c>
      <c r="C7" s="247"/>
      <c r="D7" s="248"/>
      <c r="E7" s="68" t="s">
        <v>1</v>
      </c>
      <c r="F7" s="55" t="s">
        <v>54</v>
      </c>
      <c r="G7" s="15"/>
      <c r="H7" s="249" t="s">
        <v>97</v>
      </c>
      <c r="I7" s="250"/>
      <c r="J7" s="250"/>
      <c r="K7" s="250"/>
      <c r="L7" s="54" t="s">
        <v>54</v>
      </c>
    </row>
    <row r="8" spans="1:13" ht="17.25" customHeight="1" thickTop="1">
      <c r="A8" s="236"/>
      <c r="B8" s="237" t="s">
        <v>120</v>
      </c>
      <c r="C8" s="238"/>
      <c r="D8" s="239"/>
      <c r="E8" s="143">
        <v>3000</v>
      </c>
      <c r="F8" s="59" t="s">
        <v>26</v>
      </c>
      <c r="G8" s="15"/>
      <c r="H8" s="244" t="s">
        <v>8</v>
      </c>
      <c r="I8" s="240" t="s">
        <v>86</v>
      </c>
      <c r="J8" s="240"/>
      <c r="K8" s="240"/>
      <c r="L8" s="17"/>
    </row>
    <row r="9" spans="1:13" ht="17.25" customHeight="1">
      <c r="A9" s="236"/>
      <c r="B9" s="241" t="s">
        <v>28</v>
      </c>
      <c r="C9" s="241"/>
      <c r="D9" s="242"/>
      <c r="E9" s="70" t="s">
        <v>31</v>
      </c>
      <c r="F9" s="60" t="s">
        <v>26</v>
      </c>
      <c r="G9" s="15"/>
      <c r="H9" s="245"/>
      <c r="I9" s="228" t="s">
        <v>87</v>
      </c>
      <c r="J9" s="228"/>
      <c r="K9" s="228"/>
      <c r="L9" s="5"/>
    </row>
    <row r="10" spans="1:13" ht="17.25" customHeight="1">
      <c r="A10" s="236"/>
      <c r="B10" s="160" t="s">
        <v>40</v>
      </c>
      <c r="C10" s="243" t="s">
        <v>29</v>
      </c>
      <c r="D10" s="8" t="s">
        <v>30</v>
      </c>
      <c r="E10" s="71" t="s">
        <v>31</v>
      </c>
      <c r="F10" s="13"/>
      <c r="G10" s="15"/>
      <c r="H10" s="245"/>
      <c r="I10" s="228" t="s">
        <v>88</v>
      </c>
      <c r="J10" s="228"/>
      <c r="K10" s="228"/>
      <c r="L10" s="5"/>
    </row>
    <row r="11" spans="1:13" ht="17.25" customHeight="1">
      <c r="A11" s="39"/>
      <c r="B11" s="178"/>
      <c r="C11" s="200"/>
      <c r="D11" s="16" t="s">
        <v>32</v>
      </c>
      <c r="E11" s="72" t="s">
        <v>31</v>
      </c>
      <c r="F11" s="57"/>
      <c r="G11" s="15"/>
      <c r="H11" s="245"/>
      <c r="I11" s="228" t="s">
        <v>89</v>
      </c>
      <c r="J11" s="228"/>
      <c r="K11" s="228"/>
      <c r="L11" s="5"/>
    </row>
    <row r="12" spans="1:13" ht="17.25" customHeight="1">
      <c r="A12" s="39"/>
      <c r="B12" s="178"/>
      <c r="C12" s="22" t="s">
        <v>33</v>
      </c>
      <c r="D12" s="16"/>
      <c r="E12" s="72" t="s">
        <v>31</v>
      </c>
      <c r="F12" s="5"/>
      <c r="G12" s="15"/>
      <c r="H12" s="245"/>
      <c r="I12" s="228" t="s">
        <v>90</v>
      </c>
      <c r="J12" s="228"/>
      <c r="K12" s="228"/>
      <c r="L12" s="5"/>
    </row>
    <row r="13" spans="1:13" ht="17.25" customHeight="1">
      <c r="A13" s="39"/>
      <c r="B13" s="178"/>
      <c r="C13" s="22" t="s">
        <v>34</v>
      </c>
      <c r="D13" s="16"/>
      <c r="E13" s="73">
        <v>1500</v>
      </c>
      <c r="F13" s="17"/>
      <c r="G13" s="15"/>
      <c r="H13" s="245"/>
      <c r="I13" s="228" t="s">
        <v>91</v>
      </c>
      <c r="J13" s="228"/>
      <c r="K13" s="228"/>
      <c r="L13" s="5"/>
    </row>
    <row r="14" spans="1:13" ht="17.25" customHeight="1">
      <c r="A14" s="39"/>
      <c r="B14" s="178"/>
      <c r="C14" s="22" t="s">
        <v>35</v>
      </c>
      <c r="D14" s="16"/>
      <c r="E14" s="74">
        <v>300</v>
      </c>
      <c r="F14" s="17"/>
      <c r="G14" s="15"/>
      <c r="H14" s="245"/>
      <c r="I14" s="228" t="s">
        <v>92</v>
      </c>
      <c r="J14" s="228"/>
      <c r="K14" s="228"/>
      <c r="L14" s="5"/>
    </row>
    <row r="15" spans="1:13" ht="17.25" customHeight="1">
      <c r="A15" s="39"/>
      <c r="B15" s="178"/>
      <c r="C15" s="22" t="s">
        <v>38</v>
      </c>
      <c r="D15" s="16"/>
      <c r="E15" s="74">
        <v>500</v>
      </c>
      <c r="F15" s="17"/>
      <c r="G15" s="15"/>
      <c r="H15" s="246"/>
      <c r="I15" s="228" t="s">
        <v>93</v>
      </c>
      <c r="J15" s="228"/>
      <c r="K15" s="228"/>
      <c r="L15" s="5"/>
    </row>
    <row r="16" spans="1:13" ht="17.25" customHeight="1">
      <c r="A16" s="39"/>
      <c r="B16" s="178"/>
      <c r="C16" s="209" t="s">
        <v>125</v>
      </c>
      <c r="D16" s="51" t="s">
        <v>126</v>
      </c>
      <c r="E16" s="75" t="s">
        <v>31</v>
      </c>
      <c r="F16" s="5"/>
      <c r="G16" s="15"/>
      <c r="H16" s="229" t="s">
        <v>122</v>
      </c>
      <c r="I16" s="232" t="s">
        <v>98</v>
      </c>
      <c r="J16" s="203"/>
      <c r="K16" s="233"/>
      <c r="L16" s="33"/>
    </row>
    <row r="17" spans="1:12" ht="17.25" customHeight="1">
      <c r="A17" s="39"/>
      <c r="B17" s="178"/>
      <c r="C17" s="200"/>
      <c r="D17" s="52" t="s">
        <v>128</v>
      </c>
      <c r="E17" s="76">
        <v>700</v>
      </c>
      <c r="F17" s="28"/>
      <c r="G17" s="15"/>
      <c r="H17" s="230"/>
      <c r="I17" s="234" t="s">
        <v>99</v>
      </c>
      <c r="J17" s="204"/>
      <c r="K17" s="235"/>
      <c r="L17" s="34"/>
    </row>
    <row r="18" spans="1:12" ht="17.25" customHeight="1">
      <c r="A18" s="39"/>
      <c r="B18" s="178"/>
      <c r="C18" s="179" t="s">
        <v>36</v>
      </c>
      <c r="D18" s="180"/>
      <c r="E18" s="77">
        <v>1100</v>
      </c>
      <c r="F18" s="5"/>
      <c r="G18" s="15"/>
      <c r="H18" s="230"/>
      <c r="I18" s="234" t="s">
        <v>100</v>
      </c>
      <c r="J18" s="204"/>
      <c r="K18" s="235"/>
      <c r="L18" s="35"/>
    </row>
    <row r="19" spans="1:12" ht="17.25" customHeight="1">
      <c r="A19" s="39"/>
      <c r="B19" s="178"/>
      <c r="C19" s="179" t="s">
        <v>37</v>
      </c>
      <c r="D19" s="180"/>
      <c r="E19" s="77">
        <v>850</v>
      </c>
      <c r="F19" s="17"/>
      <c r="G19" s="15"/>
      <c r="H19" s="230"/>
      <c r="I19" s="234" t="s">
        <v>101</v>
      </c>
      <c r="J19" s="204"/>
      <c r="K19" s="235"/>
      <c r="L19" s="34"/>
    </row>
    <row r="20" spans="1:12" ht="17.25" customHeight="1" thickBot="1">
      <c r="A20" s="39"/>
      <c r="B20" s="161"/>
      <c r="C20" s="10" t="s">
        <v>39</v>
      </c>
      <c r="D20" s="10"/>
      <c r="E20" s="78">
        <v>1900</v>
      </c>
      <c r="F20" s="7"/>
      <c r="G20" s="15"/>
      <c r="H20" s="231"/>
      <c r="I20" s="215" t="s">
        <v>102</v>
      </c>
      <c r="J20" s="216"/>
      <c r="K20" s="217"/>
      <c r="L20" s="36"/>
    </row>
    <row r="21" spans="1:12" ht="17.25" customHeight="1">
      <c r="A21" s="39"/>
      <c r="B21" s="186" t="s">
        <v>41</v>
      </c>
      <c r="C21" s="20" t="s">
        <v>42</v>
      </c>
      <c r="D21" s="20"/>
      <c r="E21" s="79">
        <v>2710</v>
      </c>
      <c r="F21" s="9"/>
      <c r="G21" s="23"/>
      <c r="H21" s="12"/>
      <c r="L21" s="44"/>
    </row>
    <row r="22" spans="1:12" ht="17.25" customHeight="1" thickBot="1">
      <c r="A22" s="39"/>
      <c r="B22" s="166"/>
      <c r="C22" s="10" t="s">
        <v>43</v>
      </c>
      <c r="D22" s="10"/>
      <c r="E22" s="78">
        <v>1720</v>
      </c>
      <c r="F22" s="7"/>
      <c r="G22" s="23"/>
      <c r="H22" s="10"/>
      <c r="I22" s="10"/>
      <c r="J22" s="10"/>
      <c r="K22" s="10"/>
      <c r="L22" s="45"/>
    </row>
    <row r="23" spans="1:12" ht="17.25" customHeight="1" thickBot="1">
      <c r="A23" s="39"/>
      <c r="B23" s="160" t="s">
        <v>44</v>
      </c>
      <c r="C23" s="20" t="s">
        <v>45</v>
      </c>
      <c r="D23" s="20"/>
      <c r="E23" s="79">
        <v>13000</v>
      </c>
      <c r="F23" s="9"/>
      <c r="G23" s="23"/>
      <c r="H23" s="226" t="s">
        <v>103</v>
      </c>
      <c r="I23" s="227"/>
      <c r="J23" s="227"/>
      <c r="K23" s="227"/>
      <c r="L23" s="67" t="s">
        <v>54</v>
      </c>
    </row>
    <row r="24" spans="1:12" ht="17.25" customHeight="1" thickTop="1">
      <c r="A24" s="39"/>
      <c r="B24" s="161"/>
      <c r="C24" s="224" t="s">
        <v>130</v>
      </c>
      <c r="D24" s="225"/>
      <c r="E24" s="80">
        <v>16500</v>
      </c>
      <c r="F24" s="59"/>
      <c r="G24" s="15"/>
      <c r="H24" s="218" t="s">
        <v>10</v>
      </c>
      <c r="I24" s="219" t="s">
        <v>11</v>
      </c>
      <c r="J24" s="219"/>
      <c r="K24" s="219"/>
      <c r="L24" s="27"/>
    </row>
    <row r="25" spans="1:12" ht="17.25" customHeight="1">
      <c r="A25" s="39"/>
      <c r="B25" s="157" t="s">
        <v>46</v>
      </c>
      <c r="C25" s="157"/>
      <c r="D25" s="11"/>
      <c r="E25" s="81">
        <v>5000</v>
      </c>
      <c r="F25" s="6"/>
      <c r="G25" s="15"/>
      <c r="H25" s="202"/>
      <c r="I25" s="204" t="s">
        <v>23</v>
      </c>
      <c r="J25" s="204"/>
      <c r="K25" s="205"/>
      <c r="L25" s="5"/>
    </row>
    <row r="26" spans="1:12" ht="17.25" customHeight="1">
      <c r="A26" s="39"/>
      <c r="B26" s="220" t="s">
        <v>55</v>
      </c>
      <c r="C26" s="30" t="s">
        <v>96</v>
      </c>
      <c r="D26" s="31"/>
      <c r="E26" s="82">
        <v>550</v>
      </c>
      <c r="F26" s="155" t="str">
        <f>IF(1&lt;=COUNTIF(L8:L20,"✓"),"✓","")</f>
        <v/>
      </c>
      <c r="G26" s="15"/>
      <c r="H26" s="202"/>
      <c r="I26" s="204" t="s">
        <v>24</v>
      </c>
      <c r="J26" s="204"/>
      <c r="K26" s="205"/>
      <c r="L26" s="5"/>
    </row>
    <row r="27" spans="1:12" ht="17.25" customHeight="1">
      <c r="A27" s="39"/>
      <c r="B27" s="221"/>
      <c r="C27" s="222" t="s">
        <v>95</v>
      </c>
      <c r="D27" s="223"/>
      <c r="E27" s="83">
        <v>600</v>
      </c>
      <c r="F27" s="40"/>
      <c r="G27" s="15"/>
      <c r="H27" s="202"/>
      <c r="I27" s="204" t="s">
        <v>12</v>
      </c>
      <c r="J27" s="204"/>
      <c r="K27" s="205"/>
      <c r="L27" s="5"/>
    </row>
    <row r="28" spans="1:12" ht="17.25" customHeight="1">
      <c r="A28" s="39"/>
      <c r="B28" s="221"/>
      <c r="C28" s="198" t="s">
        <v>134</v>
      </c>
      <c r="D28" s="163"/>
      <c r="E28" s="79">
        <f>IF(AND(1&lt;=COUNTA(L24:L44),COUNTA(L24:L44)&lt;=4),COUNTA(L24:L44)*550,0)</f>
        <v>0</v>
      </c>
      <c r="F28" s="64" t="str">
        <f>IF(AND(1&lt;=COUNTIF(L24:L44,"✓"),COUNTIF(L24:L44,"✓")&lt;=4),"✓","")</f>
        <v/>
      </c>
      <c r="G28" s="15"/>
      <c r="H28" s="202"/>
      <c r="I28" s="204" t="s">
        <v>56</v>
      </c>
      <c r="J28" s="204"/>
      <c r="K28" s="205"/>
      <c r="L28" s="5"/>
    </row>
    <row r="29" spans="1:12" ht="17.25" customHeight="1">
      <c r="A29" s="39"/>
      <c r="B29" s="221"/>
      <c r="C29" s="194" t="s">
        <v>105</v>
      </c>
      <c r="D29" s="195"/>
      <c r="E29" s="84">
        <v>2600</v>
      </c>
      <c r="F29" s="65" t="str">
        <f>IF(AND(5&lt;=COUNTIF(L24:L44,"✓"),COUNTIF(L24:L44,"✓")&lt;=7),"✓","")</f>
        <v/>
      </c>
      <c r="G29" s="23"/>
      <c r="H29" s="202"/>
      <c r="I29" s="204" t="s">
        <v>62</v>
      </c>
      <c r="J29" s="204"/>
      <c r="K29" s="204"/>
      <c r="L29" s="5"/>
    </row>
    <row r="30" spans="1:12" ht="17.25" customHeight="1">
      <c r="A30" s="39"/>
      <c r="B30" s="221"/>
      <c r="C30" s="194" t="s">
        <v>106</v>
      </c>
      <c r="D30" s="195"/>
      <c r="E30" s="84">
        <v>3200</v>
      </c>
      <c r="F30" s="65" t="str">
        <f>IF(AND(8&lt;=COUNTIF(L24:L44,"✓"),COUNTIF(L24:L44,"✓")&lt;=9),"✓","")</f>
        <v/>
      </c>
      <c r="G30" s="23"/>
      <c r="H30" s="202"/>
      <c r="I30" s="213" t="s">
        <v>57</v>
      </c>
      <c r="J30" s="213"/>
      <c r="K30" s="214"/>
      <c r="L30" s="17"/>
    </row>
    <row r="31" spans="1:12" ht="17.25" customHeight="1">
      <c r="A31" s="39"/>
      <c r="B31" s="221"/>
      <c r="C31" s="194" t="s">
        <v>107</v>
      </c>
      <c r="D31" s="195"/>
      <c r="E31" s="84">
        <v>3400</v>
      </c>
      <c r="F31" s="65" t="str">
        <f>IF(AND(10&lt;=COUNTIF(L24:L44,"✓"),COUNTIF(L24:L44,"✓")&lt;=11),"✓","")</f>
        <v/>
      </c>
      <c r="G31" s="23"/>
      <c r="H31" s="202"/>
      <c r="I31" s="204" t="s">
        <v>58</v>
      </c>
      <c r="J31" s="204"/>
      <c r="K31" s="205"/>
      <c r="L31" s="5"/>
    </row>
    <row r="32" spans="1:12" ht="17.25" customHeight="1">
      <c r="A32" s="39"/>
      <c r="B32" s="221"/>
      <c r="C32" s="194" t="s">
        <v>108</v>
      </c>
      <c r="D32" s="195"/>
      <c r="E32" s="84">
        <v>3500</v>
      </c>
      <c r="F32" s="65" t="str">
        <f>IF(AND(12&lt;=COUNTIF(L24:L44,"✓"),COUNTIF(L24:L44,"✓")&lt;=14),"✓","")</f>
        <v/>
      </c>
      <c r="G32" s="15"/>
      <c r="H32" s="202"/>
      <c r="I32" s="204" t="s">
        <v>59</v>
      </c>
      <c r="J32" s="204"/>
      <c r="K32" s="205"/>
      <c r="L32" s="5"/>
    </row>
    <row r="33" spans="1:12" ht="17.25" customHeight="1">
      <c r="A33" s="39"/>
      <c r="B33" s="221"/>
      <c r="C33" s="194" t="s">
        <v>109</v>
      </c>
      <c r="D33" s="195"/>
      <c r="E33" s="84">
        <v>3600</v>
      </c>
      <c r="F33" s="65" t="str">
        <f>IF(AND(15&lt;=COUNTIF(L24:L44,"✓"),COUNTIF(L24:L44,"✓")&lt;=19),"✓","")</f>
        <v/>
      </c>
      <c r="G33" s="15"/>
      <c r="H33" s="202"/>
      <c r="I33" s="204" t="s">
        <v>60</v>
      </c>
      <c r="J33" s="204"/>
      <c r="K33" s="204"/>
      <c r="L33" s="5"/>
    </row>
    <row r="34" spans="1:12" ht="17.25" customHeight="1">
      <c r="A34" s="39"/>
      <c r="B34" s="221"/>
      <c r="C34" s="194" t="s">
        <v>104</v>
      </c>
      <c r="D34" s="195"/>
      <c r="E34" s="85">
        <v>3700</v>
      </c>
      <c r="F34" s="66" t="str">
        <f>IF(20&lt;=COUNTIF(L24:L44,"✓"),"✓","")</f>
        <v/>
      </c>
      <c r="G34" s="15"/>
      <c r="H34" s="208"/>
      <c r="I34" s="206" t="s">
        <v>63</v>
      </c>
      <c r="J34" s="206"/>
      <c r="K34" s="206"/>
      <c r="L34" s="7"/>
    </row>
    <row r="35" spans="1:12" ht="17.25" customHeight="1">
      <c r="A35" s="39"/>
      <c r="B35" s="221"/>
      <c r="C35" s="199" t="s">
        <v>74</v>
      </c>
      <c r="D35" s="24" t="s">
        <v>18</v>
      </c>
      <c r="E35" s="83">
        <v>1000</v>
      </c>
      <c r="F35" s="5"/>
      <c r="G35" s="29"/>
      <c r="H35" s="56" t="s">
        <v>64</v>
      </c>
      <c r="I35" s="210" t="s">
        <v>61</v>
      </c>
      <c r="J35" s="210"/>
      <c r="K35" s="210"/>
      <c r="L35" s="6"/>
    </row>
    <row r="36" spans="1:12" ht="17.25" customHeight="1">
      <c r="A36" s="39"/>
      <c r="B36" s="221"/>
      <c r="C36" s="212"/>
      <c r="D36" s="32" t="s">
        <v>73</v>
      </c>
      <c r="E36" s="86">
        <v>2220</v>
      </c>
      <c r="F36" s="47"/>
      <c r="G36" s="29"/>
      <c r="H36" s="201" t="s">
        <v>13</v>
      </c>
      <c r="I36" s="203" t="s">
        <v>65</v>
      </c>
      <c r="J36" s="203"/>
      <c r="K36" s="203"/>
      <c r="L36" s="9"/>
    </row>
    <row r="37" spans="1:12" ht="17.25" customHeight="1">
      <c r="A37" s="39"/>
      <c r="B37" s="221"/>
      <c r="C37" s="199" t="s">
        <v>75</v>
      </c>
      <c r="D37" s="24" t="s">
        <v>2</v>
      </c>
      <c r="E37" s="77">
        <v>350</v>
      </c>
      <c r="F37" s="9"/>
      <c r="G37" s="15"/>
      <c r="H37" s="202"/>
      <c r="I37" s="204" t="s">
        <v>66</v>
      </c>
      <c r="J37" s="204"/>
      <c r="K37" s="205"/>
      <c r="L37" s="5"/>
    </row>
    <row r="38" spans="1:12" ht="17.25" customHeight="1">
      <c r="A38" s="39"/>
      <c r="B38" s="221"/>
      <c r="C38" s="199"/>
      <c r="D38" s="14" t="s">
        <v>3</v>
      </c>
      <c r="E38" s="84">
        <v>1000</v>
      </c>
      <c r="F38" s="46"/>
      <c r="G38" s="29"/>
      <c r="H38" s="202"/>
      <c r="I38" s="204" t="s">
        <v>14</v>
      </c>
      <c r="J38" s="204"/>
      <c r="K38" s="205"/>
      <c r="L38" s="5"/>
    </row>
    <row r="39" spans="1:12" ht="17.25" customHeight="1">
      <c r="A39" s="39"/>
      <c r="B39" s="221"/>
      <c r="C39" s="199"/>
      <c r="D39" s="14" t="s">
        <v>4</v>
      </c>
      <c r="E39" s="84">
        <v>1000</v>
      </c>
      <c r="F39" s="46"/>
      <c r="G39" s="29"/>
      <c r="H39" s="202"/>
      <c r="I39" s="204" t="s">
        <v>15</v>
      </c>
      <c r="J39" s="204"/>
      <c r="K39" s="205"/>
      <c r="L39" s="5"/>
    </row>
    <row r="40" spans="1:12" ht="17.25" customHeight="1">
      <c r="A40" s="39"/>
      <c r="B40" s="221"/>
      <c r="C40" s="199"/>
      <c r="D40" s="14" t="s">
        <v>78</v>
      </c>
      <c r="E40" s="87">
        <v>2500</v>
      </c>
      <c r="F40" s="46"/>
      <c r="G40" s="29"/>
      <c r="H40" s="202"/>
      <c r="I40" s="206" t="s">
        <v>210</v>
      </c>
      <c r="J40" s="206"/>
      <c r="K40" s="207"/>
      <c r="L40" s="7"/>
    </row>
    <row r="41" spans="1:12" ht="17.25" customHeight="1">
      <c r="A41" s="39"/>
      <c r="B41" s="221"/>
      <c r="C41" s="199"/>
      <c r="D41" s="14" t="s">
        <v>79</v>
      </c>
      <c r="E41" s="88">
        <v>1300</v>
      </c>
      <c r="F41" s="46"/>
      <c r="G41" s="29"/>
      <c r="H41" s="201" t="s">
        <v>16</v>
      </c>
      <c r="I41" s="203" t="s">
        <v>71</v>
      </c>
      <c r="J41" s="203"/>
      <c r="K41" s="203"/>
      <c r="L41" s="9"/>
    </row>
    <row r="42" spans="1:12" ht="17.25" customHeight="1">
      <c r="A42" s="39"/>
      <c r="B42" s="221"/>
      <c r="C42" s="200"/>
      <c r="D42" s="14" t="s">
        <v>80</v>
      </c>
      <c r="E42" s="85">
        <v>1900</v>
      </c>
      <c r="F42" s="46"/>
      <c r="G42" s="29"/>
      <c r="H42" s="208"/>
      <c r="I42" s="206" t="s">
        <v>70</v>
      </c>
      <c r="J42" s="206"/>
      <c r="K42" s="206"/>
      <c r="L42" s="7"/>
    </row>
    <row r="43" spans="1:12" ht="17.25" customHeight="1">
      <c r="A43" s="39"/>
      <c r="B43" s="221"/>
      <c r="C43" s="209" t="s">
        <v>81</v>
      </c>
      <c r="D43" s="14" t="s">
        <v>82</v>
      </c>
      <c r="E43" s="84">
        <v>3000</v>
      </c>
      <c r="F43" s="46"/>
      <c r="G43" s="29"/>
      <c r="H43" s="56" t="s">
        <v>68</v>
      </c>
      <c r="I43" s="210" t="s">
        <v>69</v>
      </c>
      <c r="J43" s="210"/>
      <c r="K43" s="210"/>
      <c r="L43" s="6"/>
    </row>
    <row r="44" spans="1:12" ht="17.25" customHeight="1" thickBot="1">
      <c r="A44" s="39"/>
      <c r="B44" s="221"/>
      <c r="C44" s="199"/>
      <c r="D44" s="14" t="s">
        <v>83</v>
      </c>
      <c r="E44" s="84">
        <v>2250</v>
      </c>
      <c r="F44" s="46"/>
      <c r="G44" s="29"/>
      <c r="H44" s="56" t="s">
        <v>17</v>
      </c>
      <c r="I44" s="211" t="s">
        <v>72</v>
      </c>
      <c r="J44" s="210"/>
      <c r="K44" s="210"/>
      <c r="L44" s="13"/>
    </row>
    <row r="45" spans="1:12" ht="17.25" customHeight="1">
      <c r="A45" s="39"/>
      <c r="B45" s="221"/>
      <c r="C45" s="199"/>
      <c r="D45" s="14" t="s">
        <v>85</v>
      </c>
      <c r="E45" s="84">
        <v>2250</v>
      </c>
      <c r="F45" s="46"/>
      <c r="G45" s="23"/>
      <c r="L45" s="44"/>
    </row>
    <row r="46" spans="1:12" ht="17.25" customHeight="1">
      <c r="A46" s="39"/>
      <c r="B46" s="221"/>
      <c r="C46" s="200"/>
      <c r="D46" s="14" t="s">
        <v>84</v>
      </c>
      <c r="E46" s="84">
        <v>2950</v>
      </c>
      <c r="F46" s="46"/>
      <c r="G46" s="23"/>
      <c r="H46" s="184" t="s">
        <v>129</v>
      </c>
      <c r="I46" s="184"/>
      <c r="J46" s="184"/>
      <c r="K46" s="184"/>
    </row>
    <row r="47" spans="1:12" ht="17.25" customHeight="1">
      <c r="A47" s="39"/>
      <c r="B47" s="221"/>
      <c r="C47" s="26" t="s">
        <v>77</v>
      </c>
      <c r="D47" s="25" t="s">
        <v>76</v>
      </c>
      <c r="E47" s="84">
        <v>1000</v>
      </c>
      <c r="F47" s="50"/>
      <c r="G47" s="23"/>
      <c r="H47" s="185"/>
      <c r="I47" s="185"/>
      <c r="J47" s="185"/>
      <c r="K47" s="185"/>
    </row>
    <row r="48" spans="1:12" ht="17.25" customHeight="1" thickBot="1">
      <c r="A48" s="39"/>
      <c r="B48" s="186" t="s">
        <v>47</v>
      </c>
      <c r="C48" s="21" t="s">
        <v>48</v>
      </c>
      <c r="D48" s="20"/>
      <c r="E48" s="79">
        <v>250</v>
      </c>
      <c r="F48" s="48"/>
      <c r="G48" s="23"/>
      <c r="H48" s="188" t="s">
        <v>0</v>
      </c>
      <c r="I48" s="189"/>
      <c r="J48" s="190"/>
      <c r="K48" s="63" t="s">
        <v>133</v>
      </c>
    </row>
    <row r="49" spans="1:14" ht="17.25" customHeight="1" thickTop="1">
      <c r="A49" s="39"/>
      <c r="B49" s="187"/>
      <c r="C49" s="19" t="s">
        <v>20</v>
      </c>
      <c r="D49" s="18"/>
      <c r="E49" s="89" t="s">
        <v>31</v>
      </c>
      <c r="F49" s="46"/>
      <c r="G49" s="29"/>
      <c r="H49" s="191"/>
      <c r="I49" s="192"/>
      <c r="J49" s="193"/>
      <c r="K49" s="61"/>
    </row>
    <row r="50" spans="1:14" ht="17.25" customHeight="1">
      <c r="A50" s="39"/>
      <c r="B50" s="187"/>
      <c r="C50" s="19" t="s">
        <v>49</v>
      </c>
      <c r="D50" s="18"/>
      <c r="E50" s="84">
        <v>350</v>
      </c>
      <c r="F50" s="46"/>
      <c r="G50" s="29"/>
      <c r="H50" s="191"/>
      <c r="I50" s="192"/>
      <c r="J50" s="193"/>
      <c r="K50" s="62"/>
    </row>
    <row r="51" spans="1:14" ht="17.25" customHeight="1">
      <c r="A51" s="39"/>
      <c r="B51" s="187"/>
      <c r="C51" s="194" t="s">
        <v>19</v>
      </c>
      <c r="D51" s="195"/>
      <c r="E51" s="89" t="s">
        <v>31</v>
      </c>
      <c r="F51" s="46"/>
      <c r="G51" s="29"/>
      <c r="H51" s="191"/>
      <c r="I51" s="192"/>
      <c r="J51" s="193"/>
      <c r="K51" s="62"/>
    </row>
    <row r="52" spans="1:14" ht="17.25" customHeight="1">
      <c r="A52" s="39"/>
      <c r="B52" s="187"/>
      <c r="C52" s="194" t="s">
        <v>50</v>
      </c>
      <c r="D52" s="195"/>
      <c r="E52" s="89" t="s">
        <v>31</v>
      </c>
      <c r="F52" s="5"/>
      <c r="G52" s="23"/>
      <c r="H52" s="196" t="s">
        <v>132</v>
      </c>
      <c r="I52" s="196"/>
      <c r="J52" s="196"/>
      <c r="K52" s="196"/>
      <c r="L52" s="196"/>
    </row>
    <row r="53" spans="1:14" ht="17.25" customHeight="1">
      <c r="A53" s="39"/>
      <c r="B53" s="166"/>
      <c r="C53" s="183" t="s">
        <v>25</v>
      </c>
      <c r="D53" s="166"/>
      <c r="E53" s="90" t="s">
        <v>31</v>
      </c>
      <c r="F53" s="7"/>
      <c r="G53" s="4"/>
      <c r="H53" s="197"/>
      <c r="I53" s="197"/>
      <c r="J53" s="197"/>
      <c r="K53" s="197"/>
      <c r="L53" s="197"/>
    </row>
    <row r="54" spans="1:14" ht="17.25" customHeight="1">
      <c r="B54" s="53" t="s">
        <v>51</v>
      </c>
      <c r="C54" s="198" t="s">
        <v>52</v>
      </c>
      <c r="D54" s="163"/>
      <c r="E54" s="79">
        <v>1400</v>
      </c>
      <c r="F54" s="13"/>
      <c r="G54" s="23"/>
      <c r="H54" s="169"/>
      <c r="I54" s="170"/>
      <c r="J54" s="170"/>
      <c r="K54" s="170"/>
      <c r="L54" s="171"/>
    </row>
    <row r="55" spans="1:14" ht="17.25" customHeight="1">
      <c r="B55" s="43" t="s">
        <v>27</v>
      </c>
      <c r="C55" s="167" t="s">
        <v>53</v>
      </c>
      <c r="D55" s="168"/>
      <c r="E55" s="81">
        <v>4000</v>
      </c>
      <c r="F55" s="49"/>
      <c r="G55" s="23"/>
      <c r="H55" s="172"/>
      <c r="I55" s="173"/>
      <c r="J55" s="173"/>
      <c r="K55" s="173"/>
      <c r="L55" s="174"/>
    </row>
    <row r="56" spans="1:14" ht="17.25" customHeight="1">
      <c r="B56" s="160" t="s">
        <v>113</v>
      </c>
      <c r="C56" s="179" t="s">
        <v>116</v>
      </c>
      <c r="D56" s="180"/>
      <c r="E56" s="73">
        <v>6950</v>
      </c>
      <c r="F56" s="9"/>
      <c r="G56" s="23"/>
      <c r="H56" s="172"/>
      <c r="I56" s="173"/>
      <c r="J56" s="173"/>
      <c r="K56" s="173"/>
      <c r="L56" s="174"/>
    </row>
    <row r="57" spans="1:14" ht="17.25" customHeight="1">
      <c r="A57" s="39"/>
      <c r="B57" s="178"/>
      <c r="C57" s="181" t="s">
        <v>114</v>
      </c>
      <c r="D57" s="182"/>
      <c r="E57" s="91">
        <v>5500</v>
      </c>
      <c r="F57" s="35"/>
      <c r="G57" s="23"/>
      <c r="H57" s="175"/>
      <c r="I57" s="176"/>
      <c r="J57" s="176"/>
      <c r="K57" s="176"/>
      <c r="L57" s="177"/>
    </row>
    <row r="58" spans="1:14" ht="17.25" customHeight="1">
      <c r="B58" s="161"/>
      <c r="C58" s="183" t="s">
        <v>115</v>
      </c>
      <c r="D58" s="166"/>
      <c r="E58" s="78">
        <v>8000</v>
      </c>
      <c r="F58" s="40"/>
      <c r="G58" s="23"/>
      <c r="H58" s="41"/>
      <c r="I58" s="41"/>
      <c r="J58" s="41"/>
      <c r="K58" s="42"/>
    </row>
    <row r="59" spans="1:14" ht="17.25" customHeight="1">
      <c r="B59" s="156" t="s">
        <v>7</v>
      </c>
      <c r="C59" s="157"/>
      <c r="D59" s="158"/>
      <c r="E59" s="92">
        <v>4500</v>
      </c>
      <c r="F59" s="13"/>
      <c r="G59" s="23"/>
      <c r="H59" s="150"/>
      <c r="I59" s="150"/>
      <c r="J59" s="150"/>
      <c r="K59" s="159" t="s">
        <v>117</v>
      </c>
      <c r="L59" s="159"/>
    </row>
    <row r="60" spans="1:14" ht="17.25" customHeight="1">
      <c r="B60" s="156" t="s">
        <v>5</v>
      </c>
      <c r="C60" s="157"/>
      <c r="D60" s="158"/>
      <c r="E60" s="93">
        <v>3000</v>
      </c>
      <c r="F60" s="6"/>
      <c r="G60" s="148"/>
      <c r="H60" s="151"/>
      <c r="I60" s="151"/>
      <c r="J60" s="151"/>
      <c r="K60" s="159"/>
      <c r="L60" s="159"/>
      <c r="M60" s="149"/>
      <c r="N60" s="149"/>
    </row>
    <row r="61" spans="1:14" ht="17.25" customHeight="1">
      <c r="A61" s="39"/>
      <c r="B61" s="156" t="s">
        <v>6</v>
      </c>
      <c r="C61" s="157"/>
      <c r="D61" s="158"/>
      <c r="E61" s="93">
        <v>2500</v>
      </c>
      <c r="F61" s="6"/>
      <c r="G61" s="148"/>
      <c r="H61" s="151"/>
      <c r="I61" s="151"/>
      <c r="J61" s="151"/>
      <c r="K61" s="164">
        <f>I62+I63</f>
        <v>3300</v>
      </c>
      <c r="L61" s="164"/>
      <c r="M61" s="149"/>
      <c r="N61" s="149"/>
    </row>
    <row r="62" spans="1:14" ht="17.25" customHeight="1">
      <c r="A62" s="39"/>
      <c r="B62" s="160" t="s">
        <v>110</v>
      </c>
      <c r="C62" s="162" t="s">
        <v>112</v>
      </c>
      <c r="D62" s="163"/>
      <c r="E62" s="77">
        <v>800</v>
      </c>
      <c r="F62" s="9"/>
      <c r="G62" s="148"/>
      <c r="H62" s="152" t="s">
        <v>118</v>
      </c>
      <c r="I62" s="153">
        <f>SUMIF(F8:F64,"✓",E8:E64)+SUM(K49:K53)</f>
        <v>3000</v>
      </c>
      <c r="J62" s="153"/>
      <c r="K62" s="164"/>
      <c r="L62" s="164"/>
      <c r="M62" s="149"/>
      <c r="N62" s="149"/>
    </row>
    <row r="63" spans="1:14" ht="17.25" customHeight="1" thickBot="1">
      <c r="B63" s="161"/>
      <c r="C63" s="165" t="s">
        <v>111</v>
      </c>
      <c r="D63" s="166"/>
      <c r="E63" s="78">
        <v>3000</v>
      </c>
      <c r="F63" s="40"/>
      <c r="G63" s="148"/>
      <c r="H63" s="152" t="s">
        <v>119</v>
      </c>
      <c r="I63" s="154">
        <f>I62*0.1</f>
        <v>300</v>
      </c>
      <c r="J63" s="154"/>
      <c r="K63" s="164"/>
      <c r="L63" s="164"/>
      <c r="M63" s="149"/>
      <c r="N63" s="149"/>
    </row>
    <row r="64" spans="1:14" ht="17.25" customHeight="1">
      <c r="E64" s="42"/>
      <c r="F64" s="58"/>
      <c r="G64" s="148"/>
      <c r="M64" s="149"/>
      <c r="N64" s="149"/>
    </row>
    <row r="66" ht="7.5" customHeight="1"/>
  </sheetData>
  <sheetProtection selectLockedCells="1"/>
  <mergeCells count="96">
    <mergeCell ref="B7:D7"/>
    <mergeCell ref="H7:K7"/>
    <mergeCell ref="B2:L2"/>
    <mergeCell ref="B4:C4"/>
    <mergeCell ref="D4:F4"/>
    <mergeCell ref="B5:C5"/>
    <mergeCell ref="D5:F5"/>
    <mergeCell ref="A8:A10"/>
    <mergeCell ref="B8:D8"/>
    <mergeCell ref="I8:K8"/>
    <mergeCell ref="B9:D9"/>
    <mergeCell ref="I9:K9"/>
    <mergeCell ref="B10:B20"/>
    <mergeCell ref="C10:C11"/>
    <mergeCell ref="I10:K10"/>
    <mergeCell ref="I11:K11"/>
    <mergeCell ref="H8:H15"/>
    <mergeCell ref="B23:B24"/>
    <mergeCell ref="C24:D24"/>
    <mergeCell ref="H23:K23"/>
    <mergeCell ref="I12:K12"/>
    <mergeCell ref="I13:K13"/>
    <mergeCell ref="I14:K14"/>
    <mergeCell ref="I15:K15"/>
    <mergeCell ref="C16:C17"/>
    <mergeCell ref="H16:H20"/>
    <mergeCell ref="I16:K16"/>
    <mergeCell ref="C18:D18"/>
    <mergeCell ref="I17:K17"/>
    <mergeCell ref="C19:D19"/>
    <mergeCell ref="I18:K18"/>
    <mergeCell ref="I19:K19"/>
    <mergeCell ref="B21:B22"/>
    <mergeCell ref="I20:K20"/>
    <mergeCell ref="C32:D32"/>
    <mergeCell ref="I31:K31"/>
    <mergeCell ref="B25:C25"/>
    <mergeCell ref="H24:H34"/>
    <mergeCell ref="I24:K24"/>
    <mergeCell ref="B26:B47"/>
    <mergeCell ref="I25:K25"/>
    <mergeCell ref="C27:D27"/>
    <mergeCell ref="I26:K26"/>
    <mergeCell ref="C28:D28"/>
    <mergeCell ref="I27:K27"/>
    <mergeCell ref="C29:D29"/>
    <mergeCell ref="I28:K28"/>
    <mergeCell ref="C30:D30"/>
    <mergeCell ref="I29:K29"/>
    <mergeCell ref="C31:D31"/>
    <mergeCell ref="I30:K30"/>
    <mergeCell ref="C33:D33"/>
    <mergeCell ref="I32:K32"/>
    <mergeCell ref="C34:D34"/>
    <mergeCell ref="I33:K33"/>
    <mergeCell ref="C35:C36"/>
    <mergeCell ref="I34:K34"/>
    <mergeCell ref="I35:K35"/>
    <mergeCell ref="C37:C42"/>
    <mergeCell ref="H36:H40"/>
    <mergeCell ref="I36:K36"/>
    <mergeCell ref="I37:K37"/>
    <mergeCell ref="I38:K38"/>
    <mergeCell ref="I39:K39"/>
    <mergeCell ref="I40:K40"/>
    <mergeCell ref="H41:H42"/>
    <mergeCell ref="I41:K41"/>
    <mergeCell ref="I42:K42"/>
    <mergeCell ref="H46:K47"/>
    <mergeCell ref="B48:B53"/>
    <mergeCell ref="H48:J48"/>
    <mergeCell ref="H49:J49"/>
    <mergeCell ref="C51:D51"/>
    <mergeCell ref="H50:J50"/>
    <mergeCell ref="C52:D52"/>
    <mergeCell ref="H51:J51"/>
    <mergeCell ref="C53:D53"/>
    <mergeCell ref="H52:L53"/>
    <mergeCell ref="C43:C46"/>
    <mergeCell ref="I43:K43"/>
    <mergeCell ref="I44:K44"/>
    <mergeCell ref="C55:D55"/>
    <mergeCell ref="H54:L57"/>
    <mergeCell ref="B56:B58"/>
    <mergeCell ref="C56:D56"/>
    <mergeCell ref="C57:D57"/>
    <mergeCell ref="C58:D58"/>
    <mergeCell ref="C54:D54"/>
    <mergeCell ref="B59:D59"/>
    <mergeCell ref="K59:L60"/>
    <mergeCell ref="B61:D61"/>
    <mergeCell ref="B62:B63"/>
    <mergeCell ref="C62:D62"/>
    <mergeCell ref="K61:L63"/>
    <mergeCell ref="C63:D63"/>
    <mergeCell ref="B60:D60"/>
  </mergeCells>
  <phoneticPr fontId="1"/>
  <printOptions horizontalCentered="1"/>
  <pageMargins left="0.31496062992125984" right="0.31496062992125984" top="0.35433070866141736" bottom="0.15748031496062992" header="0.31496062992125984" footer="0.31496062992125984"/>
  <pageSetup paperSize="9" scale="70" orientation="portrait" r:id="rId1"/>
  <colBreaks count="1" manualBreakCount="1">
    <brk id="13" max="1048575" man="1"/>
  </colBreaks>
  <drawing r:id="rId2"/>
  <legacyDrawing r:id="rId3"/>
  <extLst>
    <ext xmlns:x14="http://schemas.microsoft.com/office/spreadsheetml/2009/9/main" uri="{CCE6A557-97BC-4b89-ADB6-D9C93CAAB3DF}">
      <x14:dataValidations xmlns:xm="http://schemas.microsoft.com/office/excel/2006/main" count="1">
        <x14:dataValidation type="list" showErrorMessage="1" errorTitle="ごめんね" error="手入力は許可されていません。_x000a_プルダウンから入力して下さい。" xr:uid="{53716CDF-7AE3-4F92-9BAB-236818B9FED5}">
          <x14:formula1>
            <xm:f>マスタ!$A$1:$A$2</xm:f>
          </x14:formula1>
          <xm:sqref>L24:L44 F8:F23 F25:F64 L8:L20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056E-FCFF-4547-80F6-776D6BB19D72}">
  <sheetPr codeName="Sheet2"/>
  <dimension ref="A1:P66"/>
  <sheetViews>
    <sheetView topLeftCell="A22" zoomScale="70" zoomScaleNormal="70" zoomScaleSheetLayoutView="115" workbookViewId="0">
      <selection activeCell="L9" sqref="L9"/>
    </sheetView>
  </sheetViews>
  <sheetFormatPr defaultColWidth="9" defaultRowHeight="17.25" customHeight="1"/>
  <cols>
    <col min="1" max="1" width="1.875" style="1" customWidth="1"/>
    <col min="2" max="2" width="10.625" style="1" customWidth="1"/>
    <col min="3" max="3" width="15" style="1" customWidth="1"/>
    <col min="4" max="4" width="25" style="1" customWidth="1"/>
    <col min="5" max="5" width="10.625" style="2" customWidth="1"/>
    <col min="6" max="6" width="8.5" style="1" customWidth="1"/>
    <col min="7" max="7" width="10" style="1" customWidth="1"/>
    <col min="8" max="8" width="8.125" style="1" customWidth="1"/>
    <col min="9" max="9" width="12.5" style="1" customWidth="1"/>
    <col min="10" max="10" width="2.25" style="1" customWidth="1"/>
    <col min="11" max="11" width="10.625" style="1" customWidth="1"/>
    <col min="12" max="12" width="8.5" style="1" customWidth="1"/>
    <col min="13" max="13" width="1.875" style="1" customWidth="1"/>
    <col min="14" max="14" width="13" style="1" bestFit="1" customWidth="1"/>
    <col min="15" max="15" width="15.375" style="1" customWidth="1"/>
    <col min="16" max="16" width="39" style="1" bestFit="1" customWidth="1"/>
    <col min="17" max="16384" width="9" style="1"/>
  </cols>
  <sheetData>
    <row r="1" spans="1:16" ht="15" customHeight="1"/>
    <row r="2" spans="1:16" ht="26.25" customHeight="1">
      <c r="B2" s="251" t="s">
        <v>206</v>
      </c>
      <c r="C2" s="251"/>
      <c r="D2" s="251"/>
      <c r="E2" s="251"/>
      <c r="F2" s="251"/>
      <c r="G2" s="251"/>
      <c r="H2" s="251"/>
      <c r="I2" s="251"/>
      <c r="J2" s="251"/>
      <c r="K2" s="251"/>
      <c r="L2" s="251"/>
      <c r="O2" s="144" t="s">
        <v>207</v>
      </c>
      <c r="P2" s="31"/>
    </row>
    <row r="3" spans="1:16" ht="15" customHeight="1" thickBot="1">
      <c r="O3" s="145" t="s">
        <v>208</v>
      </c>
      <c r="P3" s="39"/>
    </row>
    <row r="4" spans="1:16" ht="25.9" customHeight="1">
      <c r="B4" s="252" t="s">
        <v>124</v>
      </c>
      <c r="C4" s="253"/>
      <c r="D4" s="284" t="str">
        <f>IF(健診コース検査項目表!D4="","",健診コース検査項目表!D4)</f>
        <v/>
      </c>
      <c r="E4" s="285"/>
      <c r="F4" s="286"/>
      <c r="G4" s="3"/>
      <c r="O4" s="146" t="s">
        <v>209</v>
      </c>
      <c r="P4" s="147"/>
    </row>
    <row r="5" spans="1:16" ht="25.9" customHeight="1" thickBot="1">
      <c r="B5" s="287" t="s">
        <v>9</v>
      </c>
      <c r="C5" s="288"/>
      <c r="D5" s="289" t="str">
        <f>IF(健診コース検査項目表!D5="","",健診コース検査項目表!D5)</f>
        <v/>
      </c>
      <c r="E5" s="290"/>
      <c r="F5" s="291"/>
      <c r="G5" s="1" t="s">
        <v>121</v>
      </c>
      <c r="M5" s="3"/>
    </row>
    <row r="6" spans="1:16" ht="15" customHeight="1" thickBot="1">
      <c r="B6" s="37"/>
      <c r="C6" s="37"/>
      <c r="D6" s="37"/>
      <c r="E6" s="38"/>
      <c r="H6" s="10"/>
      <c r="I6" s="10"/>
      <c r="J6" s="10"/>
      <c r="K6" s="10"/>
    </row>
    <row r="7" spans="1:16" ht="22.5" customHeight="1" thickBot="1">
      <c r="A7" s="39"/>
      <c r="B7" s="247" t="s">
        <v>0</v>
      </c>
      <c r="C7" s="247"/>
      <c r="D7" s="248"/>
      <c r="E7" s="68" t="s">
        <v>1</v>
      </c>
      <c r="F7" s="55" t="s">
        <v>54</v>
      </c>
      <c r="G7" s="15"/>
      <c r="H7" s="249" t="s">
        <v>97</v>
      </c>
      <c r="I7" s="250"/>
      <c r="J7" s="250"/>
      <c r="K7" s="250"/>
      <c r="L7" s="54" t="s">
        <v>54</v>
      </c>
    </row>
    <row r="8" spans="1:16" ht="17.25" customHeight="1" thickTop="1">
      <c r="A8" s="236"/>
      <c r="B8" s="237" t="s">
        <v>120</v>
      </c>
      <c r="C8" s="238"/>
      <c r="D8" s="239"/>
      <c r="E8" s="143">
        <v>3000</v>
      </c>
      <c r="F8" s="59" t="s">
        <v>26</v>
      </c>
      <c r="G8" s="15"/>
      <c r="H8" s="245" t="s">
        <v>8</v>
      </c>
      <c r="I8" s="240" t="s">
        <v>86</v>
      </c>
      <c r="J8" s="240"/>
      <c r="K8" s="240"/>
      <c r="L8" s="111" t="str">
        <f>IF(健診コース検査項目表!L8="","",健診コース検査項目表!L8)</f>
        <v/>
      </c>
    </row>
    <row r="9" spans="1:16" ht="17.25" customHeight="1">
      <c r="A9" s="236"/>
      <c r="B9" s="241" t="s">
        <v>28</v>
      </c>
      <c r="C9" s="241"/>
      <c r="D9" s="242"/>
      <c r="E9" s="70" t="s">
        <v>31</v>
      </c>
      <c r="F9" s="60" t="s">
        <v>26</v>
      </c>
      <c r="G9" s="15"/>
      <c r="H9" s="245"/>
      <c r="I9" s="228" t="s">
        <v>87</v>
      </c>
      <c r="J9" s="228"/>
      <c r="K9" s="228"/>
      <c r="L9" s="111" t="str">
        <f>IF(健診コース検査項目表!L9="","",健診コース検査項目表!L9)</f>
        <v/>
      </c>
    </row>
    <row r="10" spans="1:16" ht="17.25" customHeight="1">
      <c r="A10" s="236"/>
      <c r="B10" s="160" t="s">
        <v>40</v>
      </c>
      <c r="C10" s="243" t="s">
        <v>29</v>
      </c>
      <c r="D10" s="8" t="s">
        <v>30</v>
      </c>
      <c r="E10" s="71" t="s">
        <v>31</v>
      </c>
      <c r="F10" s="104" t="str">
        <f>IF(健診コース検査項目表!F10="","",健診コース検査項目表!F10)</f>
        <v/>
      </c>
      <c r="G10" s="15"/>
      <c r="H10" s="245"/>
      <c r="I10" s="228" t="s">
        <v>88</v>
      </c>
      <c r="J10" s="228"/>
      <c r="K10" s="228"/>
      <c r="L10" s="111" t="str">
        <f>IF(健診コース検査項目表!L10="","",健診コース検査項目表!L10)</f>
        <v/>
      </c>
    </row>
    <row r="11" spans="1:16" ht="17.25" customHeight="1">
      <c r="A11" s="39"/>
      <c r="B11" s="178"/>
      <c r="C11" s="200"/>
      <c r="D11" s="16" t="s">
        <v>32</v>
      </c>
      <c r="E11" s="72" t="s">
        <v>31</v>
      </c>
      <c r="F11" s="105" t="str">
        <f>IF(健診コース検査項目表!F11="","",健診コース検査項目表!F11)</f>
        <v/>
      </c>
      <c r="G11" s="15"/>
      <c r="H11" s="245"/>
      <c r="I11" s="228" t="s">
        <v>89</v>
      </c>
      <c r="J11" s="228"/>
      <c r="K11" s="228"/>
      <c r="L11" s="111" t="str">
        <f>IF(健診コース検査項目表!L11="","",健診コース検査項目表!L11)</f>
        <v/>
      </c>
    </row>
    <row r="12" spans="1:16" ht="17.25" customHeight="1">
      <c r="A12" s="39"/>
      <c r="B12" s="178"/>
      <c r="C12" s="22" t="s">
        <v>33</v>
      </c>
      <c r="D12" s="16"/>
      <c r="E12" s="72" t="s">
        <v>31</v>
      </c>
      <c r="F12" s="105" t="str">
        <f>IF(健診コース検査項目表!F12="","",健診コース検査項目表!F12)</f>
        <v/>
      </c>
      <c r="G12" s="15"/>
      <c r="H12" s="245"/>
      <c r="I12" s="228" t="s">
        <v>90</v>
      </c>
      <c r="J12" s="228"/>
      <c r="K12" s="228"/>
      <c r="L12" s="111" t="str">
        <f>IF(健診コース検査項目表!L12="","",健診コース検査項目表!L12)</f>
        <v/>
      </c>
    </row>
    <row r="13" spans="1:16" ht="17.25" customHeight="1">
      <c r="A13" s="39"/>
      <c r="B13" s="178"/>
      <c r="C13" s="22" t="s">
        <v>34</v>
      </c>
      <c r="D13" s="16"/>
      <c r="E13" s="73">
        <v>1500</v>
      </c>
      <c r="F13" s="105" t="str">
        <f>IF(健診コース検査項目表!F13="","",健診コース検査項目表!F13)</f>
        <v/>
      </c>
      <c r="G13" s="15"/>
      <c r="H13" s="245"/>
      <c r="I13" s="228" t="s">
        <v>91</v>
      </c>
      <c r="J13" s="228"/>
      <c r="K13" s="228"/>
      <c r="L13" s="111" t="str">
        <f>IF(健診コース検査項目表!L13="","",健診コース検査項目表!L13)</f>
        <v/>
      </c>
    </row>
    <row r="14" spans="1:16" ht="17.25" customHeight="1">
      <c r="A14" s="39"/>
      <c r="B14" s="178"/>
      <c r="C14" s="22" t="s">
        <v>35</v>
      </c>
      <c r="D14" s="16"/>
      <c r="E14" s="74">
        <v>300</v>
      </c>
      <c r="F14" s="105" t="str">
        <f>IF(健診コース検査項目表!F14="","",健診コース検査項目表!F14)</f>
        <v/>
      </c>
      <c r="G14" s="15"/>
      <c r="H14" s="245"/>
      <c r="I14" s="228" t="s">
        <v>92</v>
      </c>
      <c r="J14" s="228"/>
      <c r="K14" s="228"/>
      <c r="L14" s="111" t="str">
        <f>IF(健診コース検査項目表!L14="","",健診コース検査項目表!L14)</f>
        <v/>
      </c>
    </row>
    <row r="15" spans="1:16" ht="17.25" customHeight="1">
      <c r="A15" s="39"/>
      <c r="B15" s="178"/>
      <c r="C15" s="22" t="s">
        <v>38</v>
      </c>
      <c r="D15" s="16"/>
      <c r="E15" s="74">
        <v>500</v>
      </c>
      <c r="F15" s="105" t="str">
        <f>IF(健診コース検査項目表!F15="","",健診コース検査項目表!F15)</f>
        <v/>
      </c>
      <c r="G15" s="15"/>
      <c r="H15" s="245"/>
      <c r="I15" s="228" t="s">
        <v>93</v>
      </c>
      <c r="J15" s="228"/>
      <c r="K15" s="228"/>
      <c r="L15" s="111" t="str">
        <f>IF(健診コース検査項目表!L15="","",健診コース検査項目表!L15)</f>
        <v/>
      </c>
    </row>
    <row r="16" spans="1:16" ht="17.25" customHeight="1">
      <c r="A16" s="39"/>
      <c r="B16" s="178"/>
      <c r="C16" s="209" t="s">
        <v>125</v>
      </c>
      <c r="D16" s="51" t="s">
        <v>126</v>
      </c>
      <c r="E16" s="75" t="s">
        <v>31</v>
      </c>
      <c r="F16" s="105" t="str">
        <f>IF(健診コース検査項目表!F16="","",健診コース検査項目表!F16)</f>
        <v/>
      </c>
      <c r="G16" s="15"/>
      <c r="H16" s="246"/>
      <c r="I16" s="283" t="s">
        <v>94</v>
      </c>
      <c r="J16" s="283"/>
      <c r="K16" s="283"/>
      <c r="L16" s="106" t="e">
        <f>IF(健診コース検査項目表!#REF!="","",健診コース検査項目表!#REF!)</f>
        <v>#REF!</v>
      </c>
    </row>
    <row r="17" spans="1:12" ht="17.25" customHeight="1">
      <c r="A17" s="39"/>
      <c r="B17" s="178"/>
      <c r="C17" s="200"/>
      <c r="D17" s="52" t="s">
        <v>128</v>
      </c>
      <c r="E17" s="76">
        <v>700</v>
      </c>
      <c r="F17" s="105" t="str">
        <f>IF(健診コース検査項目表!F17="","",健診コース検査項目表!F17)</f>
        <v/>
      </c>
      <c r="G17" s="15"/>
      <c r="H17" s="229" t="s">
        <v>122</v>
      </c>
      <c r="I17" s="232" t="s">
        <v>98</v>
      </c>
      <c r="J17" s="203"/>
      <c r="K17" s="233"/>
      <c r="L17" s="115" t="str">
        <f>IF(健診コース検査項目表!L16="","",健診コース検査項目表!L16)</f>
        <v/>
      </c>
    </row>
    <row r="18" spans="1:12" ht="17.25" customHeight="1">
      <c r="A18" s="39"/>
      <c r="B18" s="178"/>
      <c r="C18" s="179" t="s">
        <v>36</v>
      </c>
      <c r="D18" s="180"/>
      <c r="E18" s="77">
        <v>1100</v>
      </c>
      <c r="F18" s="105" t="str">
        <f>IF(健診コース検査項目表!F18="","",健診コース検査項目表!F18)</f>
        <v/>
      </c>
      <c r="G18" s="15"/>
      <c r="H18" s="230"/>
      <c r="I18" s="234" t="s">
        <v>99</v>
      </c>
      <c r="J18" s="204"/>
      <c r="K18" s="235"/>
      <c r="L18" s="116" t="str">
        <f>IF(健診コース検査項目表!L17="","",健診コース検査項目表!L17)</f>
        <v/>
      </c>
    </row>
    <row r="19" spans="1:12" ht="17.25" customHeight="1">
      <c r="A19" s="39"/>
      <c r="B19" s="178"/>
      <c r="C19" s="179" t="s">
        <v>37</v>
      </c>
      <c r="D19" s="180"/>
      <c r="E19" s="77">
        <v>850</v>
      </c>
      <c r="F19" s="105" t="str">
        <f>IF(健診コース検査項目表!F19="","",健診コース検査項目表!F19)</f>
        <v/>
      </c>
      <c r="G19" s="15"/>
      <c r="H19" s="230"/>
      <c r="I19" s="234" t="s">
        <v>100</v>
      </c>
      <c r="J19" s="204"/>
      <c r="K19" s="235"/>
      <c r="L19" s="46" t="str">
        <f>IF(健診コース検査項目表!L18="","",健診コース検査項目表!L18)</f>
        <v/>
      </c>
    </row>
    <row r="20" spans="1:12" ht="17.25" customHeight="1">
      <c r="A20" s="39"/>
      <c r="B20" s="161"/>
      <c r="C20" s="10" t="s">
        <v>39</v>
      </c>
      <c r="D20" s="10"/>
      <c r="E20" s="78">
        <v>1900</v>
      </c>
      <c r="F20" s="106" t="str">
        <f>IF(健診コース検査項目表!F20="","",健診コース検査項目表!F20)</f>
        <v/>
      </c>
      <c r="G20" s="15"/>
      <c r="H20" s="230"/>
      <c r="I20" s="234" t="s">
        <v>101</v>
      </c>
      <c r="J20" s="204"/>
      <c r="K20" s="235"/>
      <c r="L20" s="116" t="str">
        <f>IF(健診コース検査項目表!L19="","",健診コース検査項目表!L19)</f>
        <v/>
      </c>
    </row>
    <row r="21" spans="1:12" ht="17.25" customHeight="1" thickBot="1">
      <c r="A21" s="39"/>
      <c r="B21" s="186" t="s">
        <v>41</v>
      </c>
      <c r="C21" s="20" t="s">
        <v>42</v>
      </c>
      <c r="D21" s="20"/>
      <c r="E21" s="79">
        <v>2710</v>
      </c>
      <c r="F21" s="104" t="str">
        <f>IF(健診コース検査項目表!F21="","",健診コース検査項目表!F21)</f>
        <v/>
      </c>
      <c r="G21" s="15"/>
      <c r="H21" s="231"/>
      <c r="I21" s="215" t="s">
        <v>102</v>
      </c>
      <c r="J21" s="216"/>
      <c r="K21" s="217"/>
      <c r="L21" s="117" t="str">
        <f>IF(健診コース検査項目表!L20="","",健診コース検査項目表!L20)</f>
        <v/>
      </c>
    </row>
    <row r="22" spans="1:12" ht="17.25" customHeight="1">
      <c r="A22" s="39"/>
      <c r="B22" s="166"/>
      <c r="C22" s="10" t="s">
        <v>43</v>
      </c>
      <c r="D22" s="10"/>
      <c r="E22" s="78">
        <v>1720</v>
      </c>
      <c r="F22" s="106" t="str">
        <f>IF(健診コース検査項目表!F22="","",健診コース検査項目表!F22)</f>
        <v/>
      </c>
      <c r="G22" s="23"/>
      <c r="L22" s="44"/>
    </row>
    <row r="23" spans="1:12" ht="17.25" customHeight="1" thickBot="1">
      <c r="A23" s="39"/>
      <c r="B23" s="160" t="s">
        <v>44</v>
      </c>
      <c r="C23" s="20" t="s">
        <v>45</v>
      </c>
      <c r="D23" s="20"/>
      <c r="E23" s="79">
        <v>13000</v>
      </c>
      <c r="F23" s="104" t="str">
        <f>IF(健診コース検査項目表!F23="","",健診コース検査項目表!F23)</f>
        <v/>
      </c>
      <c r="G23" s="23"/>
      <c r="H23" s="10"/>
      <c r="I23" s="10"/>
      <c r="J23" s="10"/>
      <c r="K23" s="10"/>
      <c r="L23" s="45"/>
    </row>
    <row r="24" spans="1:12" ht="17.25" customHeight="1" thickBot="1">
      <c r="A24" s="39"/>
      <c r="B24" s="161"/>
      <c r="C24" s="224" t="s">
        <v>130</v>
      </c>
      <c r="D24" s="225"/>
      <c r="E24" s="80">
        <v>16500</v>
      </c>
      <c r="F24" s="107" t="str">
        <f>IF(健診コース検査項目表!F24="","",健診コース検査項目表!F24)</f>
        <v/>
      </c>
      <c r="G24" s="15"/>
      <c r="H24" s="226" t="s">
        <v>103</v>
      </c>
      <c r="I24" s="227"/>
      <c r="J24" s="227"/>
      <c r="K24" s="227"/>
      <c r="L24" s="67" t="s">
        <v>54</v>
      </c>
    </row>
    <row r="25" spans="1:12" ht="17.25" customHeight="1" thickTop="1">
      <c r="A25" s="39"/>
      <c r="B25" s="157" t="s">
        <v>46</v>
      </c>
      <c r="C25" s="157"/>
      <c r="D25" s="11"/>
      <c r="E25" s="81">
        <v>5000</v>
      </c>
      <c r="F25" s="108" t="str">
        <f>IF(健診コース検査項目表!F25="","",健診コース検査項目表!F25)</f>
        <v/>
      </c>
      <c r="G25" s="15"/>
      <c r="H25" s="218" t="s">
        <v>10</v>
      </c>
      <c r="I25" s="219" t="s">
        <v>11</v>
      </c>
      <c r="J25" s="219"/>
      <c r="K25" s="219"/>
      <c r="L25" s="118" t="str">
        <f>IF(健診コース検査項目表!L24="","",健診コース検査項目表!L24)</f>
        <v/>
      </c>
    </row>
    <row r="26" spans="1:12" ht="17.25" customHeight="1">
      <c r="A26" s="39"/>
      <c r="B26" s="220" t="s">
        <v>55</v>
      </c>
      <c r="C26" s="30" t="s">
        <v>96</v>
      </c>
      <c r="D26" s="31"/>
      <c r="E26" s="82">
        <v>550</v>
      </c>
      <c r="F26" s="109" t="str">
        <f>IF(健診コース検査項目表!F26="","",健診コース検査項目表!F26)</f>
        <v/>
      </c>
      <c r="G26" s="15"/>
      <c r="H26" s="202"/>
      <c r="I26" s="204" t="s">
        <v>23</v>
      </c>
      <c r="J26" s="204"/>
      <c r="K26" s="205"/>
      <c r="L26" s="111" t="str">
        <f>IF(健診コース検査項目表!L25="","",健診コース検査項目表!L25)</f>
        <v/>
      </c>
    </row>
    <row r="27" spans="1:12" ht="17.25" customHeight="1">
      <c r="A27" s="39"/>
      <c r="B27" s="221"/>
      <c r="C27" s="222" t="s">
        <v>95</v>
      </c>
      <c r="D27" s="223"/>
      <c r="E27" s="83">
        <v>600</v>
      </c>
      <c r="F27" s="110" t="str">
        <f>IF(健診コース検査項目表!F27="","",健診コース検査項目表!F27)</f>
        <v/>
      </c>
      <c r="G27" s="15"/>
      <c r="H27" s="202"/>
      <c r="I27" s="204" t="s">
        <v>24</v>
      </c>
      <c r="J27" s="204"/>
      <c r="K27" s="205"/>
      <c r="L27" s="111" t="str">
        <f>IF(健診コース検査項目表!L26="","",健診コース検査項目表!L26)</f>
        <v/>
      </c>
    </row>
    <row r="28" spans="1:12" ht="17.25" customHeight="1">
      <c r="A28" s="39"/>
      <c r="B28" s="221"/>
      <c r="C28" s="198" t="s">
        <v>123</v>
      </c>
      <c r="D28" s="163"/>
      <c r="E28" s="79">
        <f>IF(AND(1&lt;=COUNTA(L25:L45),COUNTA(L25:L45)&lt;=4),COUNTA(L25:L45)*550,0)</f>
        <v>0</v>
      </c>
      <c r="F28" s="64" t="str">
        <f>IF(健診コース検査項目表!F28="","",健診コース検査項目表!F28)</f>
        <v/>
      </c>
      <c r="G28" s="15"/>
      <c r="H28" s="202"/>
      <c r="I28" s="204" t="s">
        <v>12</v>
      </c>
      <c r="J28" s="204"/>
      <c r="K28" s="205"/>
      <c r="L28" s="111" t="str">
        <f>IF(健診コース検査項目表!L27="","",健診コース検査項目表!L27)</f>
        <v/>
      </c>
    </row>
    <row r="29" spans="1:12" ht="17.25" customHeight="1">
      <c r="A29" s="39"/>
      <c r="B29" s="221"/>
      <c r="C29" s="194" t="s">
        <v>105</v>
      </c>
      <c r="D29" s="195"/>
      <c r="E29" s="84">
        <v>2600</v>
      </c>
      <c r="F29" s="65" t="str">
        <f>IF(健診コース検査項目表!F29="","",健診コース検査項目表!F29)</f>
        <v/>
      </c>
      <c r="G29" s="23"/>
      <c r="H29" s="202"/>
      <c r="I29" s="204" t="s">
        <v>56</v>
      </c>
      <c r="J29" s="204"/>
      <c r="K29" s="205"/>
      <c r="L29" s="111" t="str">
        <f>IF(健診コース検査項目表!L28="","",健診コース検査項目表!L28)</f>
        <v/>
      </c>
    </row>
    <row r="30" spans="1:12" ht="17.25" customHeight="1">
      <c r="A30" s="39"/>
      <c r="B30" s="221"/>
      <c r="C30" s="194" t="s">
        <v>106</v>
      </c>
      <c r="D30" s="195"/>
      <c r="E30" s="84">
        <v>3200</v>
      </c>
      <c r="F30" s="65" t="str">
        <f>IF(健診コース検査項目表!F30="","",健診コース検査項目表!F30)</f>
        <v/>
      </c>
      <c r="G30" s="23"/>
      <c r="H30" s="202"/>
      <c r="I30" s="204" t="s">
        <v>62</v>
      </c>
      <c r="J30" s="204"/>
      <c r="K30" s="204"/>
      <c r="L30" s="111" t="str">
        <f>IF(健診コース検査項目表!L29="","",健診コース検査項目表!L29)</f>
        <v/>
      </c>
    </row>
    <row r="31" spans="1:12" ht="17.25" customHeight="1">
      <c r="A31" s="39"/>
      <c r="B31" s="221"/>
      <c r="C31" s="194" t="s">
        <v>107</v>
      </c>
      <c r="D31" s="195"/>
      <c r="E31" s="84">
        <v>3400</v>
      </c>
      <c r="F31" s="65" t="str">
        <f>IF(健診コース検査項目表!F31="","",健診コース検査項目表!F31)</f>
        <v/>
      </c>
      <c r="G31" s="23"/>
      <c r="H31" s="202"/>
      <c r="I31" s="213" t="s">
        <v>57</v>
      </c>
      <c r="J31" s="213"/>
      <c r="K31" s="214"/>
      <c r="L31" s="105" t="str">
        <f>IF(健診コース検査項目表!L30="","",健診コース検査項目表!L30)</f>
        <v/>
      </c>
    </row>
    <row r="32" spans="1:12" ht="17.25" customHeight="1">
      <c r="A32" s="39"/>
      <c r="B32" s="221"/>
      <c r="C32" s="194" t="s">
        <v>108</v>
      </c>
      <c r="D32" s="195"/>
      <c r="E32" s="84">
        <v>3500</v>
      </c>
      <c r="F32" s="65" t="str">
        <f>IF(健診コース検査項目表!F32="","",健診コース検査項目表!F32)</f>
        <v/>
      </c>
      <c r="G32" s="15"/>
      <c r="H32" s="202"/>
      <c r="I32" s="204" t="s">
        <v>58</v>
      </c>
      <c r="J32" s="204"/>
      <c r="K32" s="205"/>
      <c r="L32" s="111" t="str">
        <f>IF(健診コース検査項目表!L31="","",健診コース検査項目表!L31)</f>
        <v/>
      </c>
    </row>
    <row r="33" spans="1:12" ht="17.25" customHeight="1">
      <c r="A33" s="39"/>
      <c r="B33" s="221"/>
      <c r="C33" s="194" t="s">
        <v>109</v>
      </c>
      <c r="D33" s="195"/>
      <c r="E33" s="84">
        <v>3600</v>
      </c>
      <c r="F33" s="65" t="str">
        <f>IF(健診コース検査項目表!F33="","",健診コース検査項目表!F33)</f>
        <v/>
      </c>
      <c r="G33" s="15"/>
      <c r="H33" s="202"/>
      <c r="I33" s="204" t="s">
        <v>59</v>
      </c>
      <c r="J33" s="204"/>
      <c r="K33" s="205"/>
      <c r="L33" s="111" t="str">
        <f>IF(健診コース検査項目表!L32="","",健診コース検査項目表!L32)</f>
        <v/>
      </c>
    </row>
    <row r="34" spans="1:12" ht="17.25" customHeight="1">
      <c r="A34" s="39"/>
      <c r="B34" s="221"/>
      <c r="C34" s="194" t="s">
        <v>104</v>
      </c>
      <c r="D34" s="195"/>
      <c r="E34" s="85">
        <v>3700</v>
      </c>
      <c r="F34" s="66" t="str">
        <f>IF(健診コース検査項目表!F34="","",健診コース検査項目表!F34)</f>
        <v/>
      </c>
      <c r="G34" s="15"/>
      <c r="H34" s="202"/>
      <c r="I34" s="204" t="s">
        <v>60</v>
      </c>
      <c r="J34" s="204"/>
      <c r="K34" s="204"/>
      <c r="L34" s="111" t="str">
        <f>IF(健診コース検査項目表!L33="","",健診コース検査項目表!L33)</f>
        <v/>
      </c>
    </row>
    <row r="35" spans="1:12" ht="17.25" customHeight="1">
      <c r="A35" s="39"/>
      <c r="B35" s="221"/>
      <c r="C35" s="199" t="s">
        <v>74</v>
      </c>
      <c r="D35" s="24" t="s">
        <v>18</v>
      </c>
      <c r="E35" s="83">
        <v>1000</v>
      </c>
      <c r="F35" s="46" t="str">
        <f>IF(健診コース検査項目表!F35="","",健診コース検査項目表!F35)</f>
        <v/>
      </c>
      <c r="G35" s="29"/>
      <c r="H35" s="208"/>
      <c r="I35" s="206" t="s">
        <v>63</v>
      </c>
      <c r="J35" s="206"/>
      <c r="K35" s="206"/>
      <c r="L35" s="106" t="str">
        <f>IF(健診コース検査項目表!L34="","",健診コース検査項目表!L34)</f>
        <v/>
      </c>
    </row>
    <row r="36" spans="1:12" ht="17.25" customHeight="1">
      <c r="A36" s="39"/>
      <c r="B36" s="221"/>
      <c r="C36" s="212"/>
      <c r="D36" s="32" t="s">
        <v>73</v>
      </c>
      <c r="E36" s="86">
        <v>2220</v>
      </c>
      <c r="F36" s="47" t="str">
        <f>IF(健診コース検査項目表!F36="","",健診コース検査項目表!F36)</f>
        <v/>
      </c>
      <c r="G36" s="29"/>
      <c r="H36" s="56" t="s">
        <v>64</v>
      </c>
      <c r="I36" s="210" t="s">
        <v>61</v>
      </c>
      <c r="J36" s="210"/>
      <c r="K36" s="210"/>
      <c r="L36" s="108" t="str">
        <f>IF(健診コース検査項目表!L35="","",健診コース検査項目表!L35)</f>
        <v/>
      </c>
    </row>
    <row r="37" spans="1:12" ht="17.25" customHeight="1">
      <c r="A37" s="39"/>
      <c r="B37" s="221"/>
      <c r="C37" s="199" t="s">
        <v>75</v>
      </c>
      <c r="D37" s="24" t="s">
        <v>2</v>
      </c>
      <c r="E37" s="77">
        <v>350</v>
      </c>
      <c r="F37" s="48" t="str">
        <f>IF(健診コース検査項目表!F37="","",健診コース検査項目表!F37)</f>
        <v/>
      </c>
      <c r="G37" s="15"/>
      <c r="H37" s="201" t="s">
        <v>13</v>
      </c>
      <c r="I37" s="203" t="s">
        <v>65</v>
      </c>
      <c r="J37" s="203"/>
      <c r="K37" s="203"/>
      <c r="L37" s="104" t="str">
        <f>IF(健診コース検査項目表!L36="","",健診コース検査項目表!L36)</f>
        <v/>
      </c>
    </row>
    <row r="38" spans="1:12" ht="17.25" customHeight="1">
      <c r="A38" s="39"/>
      <c r="B38" s="221"/>
      <c r="C38" s="199"/>
      <c r="D38" s="14" t="s">
        <v>3</v>
      </c>
      <c r="E38" s="84">
        <v>1000</v>
      </c>
      <c r="F38" s="46" t="str">
        <f>IF(健診コース検査項目表!F38="","",健診コース検査項目表!F38)</f>
        <v/>
      </c>
      <c r="G38" s="29"/>
      <c r="H38" s="202"/>
      <c r="I38" s="204" t="s">
        <v>66</v>
      </c>
      <c r="J38" s="204"/>
      <c r="K38" s="205"/>
      <c r="L38" s="111" t="str">
        <f>IF(健診コース検査項目表!L37="","",健診コース検査項目表!L37)</f>
        <v/>
      </c>
    </row>
    <row r="39" spans="1:12" ht="17.25" customHeight="1">
      <c r="A39" s="39"/>
      <c r="B39" s="221"/>
      <c r="C39" s="199"/>
      <c r="D39" s="14" t="s">
        <v>4</v>
      </c>
      <c r="E39" s="84">
        <v>1000</v>
      </c>
      <c r="F39" s="46" t="str">
        <f>IF(健診コース検査項目表!F39="","",健診コース検査項目表!F39)</f>
        <v/>
      </c>
      <c r="G39" s="29"/>
      <c r="H39" s="202"/>
      <c r="I39" s="204" t="s">
        <v>14</v>
      </c>
      <c r="J39" s="204"/>
      <c r="K39" s="205"/>
      <c r="L39" s="111" t="str">
        <f>IF(健診コース検査項目表!L38="","",健診コース検査項目表!L38)</f>
        <v/>
      </c>
    </row>
    <row r="40" spans="1:12" ht="17.25" customHeight="1">
      <c r="A40" s="39"/>
      <c r="B40" s="221"/>
      <c r="C40" s="199"/>
      <c r="D40" s="14" t="s">
        <v>78</v>
      </c>
      <c r="E40" s="87">
        <v>2500</v>
      </c>
      <c r="F40" s="46" t="str">
        <f>IF(健診コース検査項目表!F40="","",健診コース検査項目表!F40)</f>
        <v/>
      </c>
      <c r="G40" s="29"/>
      <c r="H40" s="202"/>
      <c r="I40" s="204" t="s">
        <v>15</v>
      </c>
      <c r="J40" s="204"/>
      <c r="K40" s="205"/>
      <c r="L40" s="111" t="str">
        <f>IF(健診コース検査項目表!L39="","",健診コース検査項目表!L39)</f>
        <v/>
      </c>
    </row>
    <row r="41" spans="1:12" ht="17.25" customHeight="1">
      <c r="A41" s="39"/>
      <c r="B41" s="221"/>
      <c r="C41" s="199"/>
      <c r="D41" s="14" t="s">
        <v>79</v>
      </c>
      <c r="E41" s="88">
        <v>1300</v>
      </c>
      <c r="F41" s="46" t="str">
        <f>IF(健診コース検査項目表!F41="","",健診コース検査項目表!F41)</f>
        <v/>
      </c>
      <c r="G41" s="29"/>
      <c r="H41" s="202"/>
      <c r="I41" s="206" t="s">
        <v>67</v>
      </c>
      <c r="J41" s="206"/>
      <c r="K41" s="207"/>
      <c r="L41" s="106" t="str">
        <f>IF(健診コース検査項目表!L40="","",健診コース検査項目表!L40)</f>
        <v/>
      </c>
    </row>
    <row r="42" spans="1:12" ht="17.25" customHeight="1">
      <c r="A42" s="39"/>
      <c r="B42" s="221"/>
      <c r="C42" s="200"/>
      <c r="D42" s="14" t="s">
        <v>80</v>
      </c>
      <c r="E42" s="85">
        <v>1900</v>
      </c>
      <c r="F42" s="46" t="str">
        <f>IF(健診コース検査項目表!F42="","",健診コース検査項目表!F42)</f>
        <v/>
      </c>
      <c r="G42" s="29"/>
      <c r="H42" s="201" t="s">
        <v>16</v>
      </c>
      <c r="I42" s="203" t="s">
        <v>71</v>
      </c>
      <c r="J42" s="203"/>
      <c r="K42" s="203"/>
      <c r="L42" s="104" t="str">
        <f>IF(健診コース検査項目表!L41="","",健診コース検査項目表!L41)</f>
        <v/>
      </c>
    </row>
    <row r="43" spans="1:12" ht="17.25" customHeight="1">
      <c r="A43" s="39"/>
      <c r="B43" s="221"/>
      <c r="C43" s="209" t="s">
        <v>81</v>
      </c>
      <c r="D43" s="14" t="s">
        <v>82</v>
      </c>
      <c r="E43" s="84">
        <v>3000</v>
      </c>
      <c r="F43" s="46" t="str">
        <f>IF(健診コース検査項目表!F43="","",健診コース検査項目表!F43)</f>
        <v/>
      </c>
      <c r="G43" s="29"/>
      <c r="H43" s="208"/>
      <c r="I43" s="206" t="s">
        <v>70</v>
      </c>
      <c r="J43" s="206"/>
      <c r="K43" s="206"/>
      <c r="L43" s="106" t="str">
        <f>IF(健診コース検査項目表!L42="","",健診コース検査項目表!L42)</f>
        <v/>
      </c>
    </row>
    <row r="44" spans="1:12" ht="17.25" customHeight="1">
      <c r="A44" s="39"/>
      <c r="B44" s="221"/>
      <c r="C44" s="199"/>
      <c r="D44" s="14" t="s">
        <v>83</v>
      </c>
      <c r="E44" s="84">
        <v>2250</v>
      </c>
      <c r="F44" s="46" t="str">
        <f>IF(健診コース検査項目表!F44="","",健診コース検査項目表!F44)</f>
        <v/>
      </c>
      <c r="G44" s="29"/>
      <c r="H44" s="56" t="s">
        <v>68</v>
      </c>
      <c r="I44" s="210" t="s">
        <v>69</v>
      </c>
      <c r="J44" s="210"/>
      <c r="K44" s="210"/>
      <c r="L44" s="108" t="str">
        <f>IF(健診コース検査項目表!L43="","",健診コース検査項目表!L43)</f>
        <v/>
      </c>
    </row>
    <row r="45" spans="1:12" ht="17.25" customHeight="1" thickBot="1">
      <c r="A45" s="39"/>
      <c r="B45" s="221"/>
      <c r="C45" s="199"/>
      <c r="D45" s="14" t="s">
        <v>85</v>
      </c>
      <c r="E45" s="84">
        <v>2250</v>
      </c>
      <c r="F45" s="46" t="str">
        <f>IF(健診コース検査項目表!F45="","",健診コース検査項目表!F45)</f>
        <v/>
      </c>
      <c r="G45" s="29"/>
      <c r="H45" s="56" t="s">
        <v>17</v>
      </c>
      <c r="I45" s="211" t="s">
        <v>72</v>
      </c>
      <c r="J45" s="210"/>
      <c r="K45" s="210"/>
      <c r="L45" s="114" t="str">
        <f>IF(健診コース検査項目表!L44="","",健診コース検査項目表!L44)</f>
        <v/>
      </c>
    </row>
    <row r="46" spans="1:12" ht="17.25" customHeight="1">
      <c r="A46" s="39"/>
      <c r="B46" s="221"/>
      <c r="C46" s="200"/>
      <c r="D46" s="14" t="s">
        <v>84</v>
      </c>
      <c r="E46" s="84">
        <v>2950</v>
      </c>
      <c r="F46" s="46" t="str">
        <f>IF(健診コース検査項目表!F46="","",健診コース検査項目表!F46)</f>
        <v/>
      </c>
      <c r="G46" s="23"/>
      <c r="L46" s="44"/>
    </row>
    <row r="47" spans="1:12" ht="17.25" customHeight="1">
      <c r="A47" s="39"/>
      <c r="B47" s="221"/>
      <c r="C47" s="26" t="s">
        <v>77</v>
      </c>
      <c r="D47" s="25" t="s">
        <v>76</v>
      </c>
      <c r="E47" s="84">
        <v>1000</v>
      </c>
      <c r="F47" s="50" t="str">
        <f>IF(健診コース検査項目表!F47="","",健診コース検査項目表!F47)</f>
        <v/>
      </c>
      <c r="G47" s="23"/>
      <c r="H47" s="184" t="s">
        <v>129</v>
      </c>
      <c r="I47" s="184"/>
      <c r="J47" s="184"/>
      <c r="K47" s="184"/>
    </row>
    <row r="48" spans="1:12" ht="17.25" customHeight="1">
      <c r="A48" s="39"/>
      <c r="B48" s="186" t="s">
        <v>47</v>
      </c>
      <c r="C48" s="21" t="s">
        <v>48</v>
      </c>
      <c r="D48" s="20"/>
      <c r="E48" s="79">
        <v>250</v>
      </c>
      <c r="F48" s="48" t="str">
        <f>IF(健診コース検査項目表!F48="","",健診コース検査項目表!F48)</f>
        <v/>
      </c>
      <c r="G48" s="23"/>
      <c r="H48" s="185"/>
      <c r="I48" s="185"/>
      <c r="J48" s="185"/>
      <c r="K48" s="185"/>
    </row>
    <row r="49" spans="1:12" ht="17.25" customHeight="1" thickBot="1">
      <c r="A49" s="39"/>
      <c r="B49" s="187"/>
      <c r="C49" s="19" t="s">
        <v>20</v>
      </c>
      <c r="D49" s="18"/>
      <c r="E49" s="89" t="s">
        <v>31</v>
      </c>
      <c r="F49" s="46" t="str">
        <f>IF(健診コース検査項目表!F49="","",健診コース検査項目表!F49)</f>
        <v/>
      </c>
      <c r="G49" s="29"/>
      <c r="H49" s="188" t="s">
        <v>0</v>
      </c>
      <c r="I49" s="189"/>
      <c r="J49" s="190"/>
      <c r="K49" s="63" t="s">
        <v>133</v>
      </c>
    </row>
    <row r="50" spans="1:12" ht="17.25" customHeight="1" thickTop="1">
      <c r="A50" s="39"/>
      <c r="B50" s="187"/>
      <c r="C50" s="19" t="s">
        <v>49</v>
      </c>
      <c r="D50" s="18"/>
      <c r="E50" s="84">
        <v>350</v>
      </c>
      <c r="F50" s="46" t="str">
        <f>IF(健診コース検査項目表!F50="","",健診コース検査項目表!F50)</f>
        <v/>
      </c>
      <c r="G50" s="29"/>
      <c r="H50" s="191" t="str">
        <f>IF(健診コース検査項目表!H49="","",健診コース検査項目表!H49)</f>
        <v/>
      </c>
      <c r="I50" s="192"/>
      <c r="J50" s="193"/>
      <c r="K50" s="119" t="str">
        <f>IF(健診コース検査項目表!K49="","",健診コース検査項目表!K49)</f>
        <v/>
      </c>
    </row>
    <row r="51" spans="1:12" ht="17.25" customHeight="1">
      <c r="A51" s="39"/>
      <c r="B51" s="187"/>
      <c r="C51" s="194" t="s">
        <v>19</v>
      </c>
      <c r="D51" s="195"/>
      <c r="E51" s="89" t="s">
        <v>31</v>
      </c>
      <c r="F51" s="46" t="str">
        <f>IF(健診コース検査項目表!F51="","",健診コース検査項目表!F51)</f>
        <v/>
      </c>
      <c r="G51" s="29"/>
      <c r="H51" s="191" t="str">
        <f>IF(健診コース検査項目表!H50="","",健診コース検査項目表!H50)</f>
        <v/>
      </c>
      <c r="I51" s="192"/>
      <c r="J51" s="193"/>
      <c r="K51" s="120" t="str">
        <f>IF(健診コース検査項目表!K50="","",健診コース検査項目表!K50)</f>
        <v/>
      </c>
    </row>
    <row r="52" spans="1:12" ht="17.25" customHeight="1">
      <c r="A52" s="39"/>
      <c r="B52" s="187"/>
      <c r="C52" s="194" t="s">
        <v>50</v>
      </c>
      <c r="D52" s="195"/>
      <c r="E52" s="89" t="s">
        <v>31</v>
      </c>
      <c r="F52" s="111" t="str">
        <f>IF(健診コース検査項目表!F52="","",健診コース検査項目表!F52)</f>
        <v/>
      </c>
      <c r="G52" s="29"/>
      <c r="H52" s="191" t="str">
        <f>IF(健診コース検査項目表!H51="","",健診コース検査項目表!H51)</f>
        <v/>
      </c>
      <c r="I52" s="192"/>
      <c r="J52" s="193"/>
      <c r="K52" s="120" t="str">
        <f>IF(健診コース検査項目表!K51="","",健診コース検査項目表!K51)</f>
        <v/>
      </c>
    </row>
    <row r="53" spans="1:12" ht="17.25" customHeight="1">
      <c r="A53" s="39"/>
      <c r="B53" s="166"/>
      <c r="C53" s="183" t="s">
        <v>25</v>
      </c>
      <c r="D53" s="166"/>
      <c r="E53" s="90" t="s">
        <v>31</v>
      </c>
      <c r="F53" s="106" t="str">
        <f>IF(健診コース検査項目表!F53="","",健診コース検査項目表!F53)</f>
        <v/>
      </c>
      <c r="G53" s="4"/>
      <c r="H53" s="262" t="s">
        <v>132</v>
      </c>
      <c r="I53" s="262"/>
      <c r="J53" s="262"/>
      <c r="K53" s="262"/>
      <c r="L53" s="262"/>
    </row>
    <row r="54" spans="1:12" ht="17.25" customHeight="1">
      <c r="B54" s="53" t="s">
        <v>51</v>
      </c>
      <c r="C54" s="198" t="s">
        <v>52</v>
      </c>
      <c r="D54" s="163"/>
      <c r="E54" s="79">
        <v>1400</v>
      </c>
      <c r="F54" s="112" t="str">
        <f>IF(健診コース検査項目表!F54="","",健診コース検査項目表!F54)</f>
        <v/>
      </c>
      <c r="G54" s="23"/>
      <c r="H54" s="263"/>
      <c r="I54" s="263"/>
      <c r="J54" s="263"/>
      <c r="K54" s="263"/>
      <c r="L54" s="263"/>
    </row>
    <row r="55" spans="1:12" ht="17.25" customHeight="1">
      <c r="B55" s="43" t="s">
        <v>27</v>
      </c>
      <c r="C55" s="167" t="s">
        <v>53</v>
      </c>
      <c r="D55" s="168"/>
      <c r="E55" s="81">
        <v>4000</v>
      </c>
      <c r="F55" s="49" t="str">
        <f>IF(健診コース検査項目表!F55="","",健診コース検査項目表!F55)</f>
        <v/>
      </c>
      <c r="G55" s="23"/>
      <c r="H55" s="264" t="str">
        <f>IF(健診コース検査項目表!H54="","",健診コース検査項目表!H54)</f>
        <v/>
      </c>
      <c r="I55" s="265"/>
      <c r="J55" s="265"/>
      <c r="K55" s="265"/>
      <c r="L55" s="266"/>
    </row>
    <row r="56" spans="1:12" ht="17.25" customHeight="1">
      <c r="B56" s="160" t="s">
        <v>113</v>
      </c>
      <c r="C56" s="179" t="s">
        <v>116</v>
      </c>
      <c r="D56" s="180"/>
      <c r="E56" s="73">
        <v>6950</v>
      </c>
      <c r="F56" s="104" t="str">
        <f>IF(健診コース検査項目表!F56="","",健診コース検査項目表!F56)</f>
        <v/>
      </c>
      <c r="G56" s="23"/>
      <c r="H56" s="267"/>
      <c r="I56" s="268"/>
      <c r="J56" s="268"/>
      <c r="K56" s="268"/>
      <c r="L56" s="269"/>
    </row>
    <row r="57" spans="1:12" ht="17.25" customHeight="1">
      <c r="A57" s="39"/>
      <c r="B57" s="178"/>
      <c r="C57" s="181" t="s">
        <v>114</v>
      </c>
      <c r="D57" s="182"/>
      <c r="E57" s="91">
        <v>5500</v>
      </c>
      <c r="F57" s="46" t="str">
        <f>IF(健診コース検査項目表!F57="","",健診コース検査項目表!F57)</f>
        <v/>
      </c>
      <c r="G57" s="23"/>
      <c r="H57" s="267"/>
      <c r="I57" s="268"/>
      <c r="J57" s="268"/>
      <c r="K57" s="268"/>
      <c r="L57" s="269"/>
    </row>
    <row r="58" spans="1:12" ht="17.25" customHeight="1">
      <c r="B58" s="161"/>
      <c r="C58" s="183" t="s">
        <v>115</v>
      </c>
      <c r="D58" s="166"/>
      <c r="E58" s="78">
        <v>8000</v>
      </c>
      <c r="F58" s="113" t="str">
        <f>IF(健診コース検査項目表!F58="","",健診コース検査項目表!F58)</f>
        <v/>
      </c>
      <c r="G58" s="23"/>
      <c r="H58" s="270"/>
      <c r="I58" s="271"/>
      <c r="J58" s="271"/>
      <c r="K58" s="271"/>
      <c r="L58" s="272"/>
    </row>
    <row r="59" spans="1:12" ht="17.25" customHeight="1" thickBot="1">
      <c r="B59" s="156" t="s">
        <v>7</v>
      </c>
      <c r="C59" s="157"/>
      <c r="D59" s="158"/>
      <c r="E59" s="92">
        <v>4500</v>
      </c>
      <c r="F59" s="114" t="str">
        <f>IF(健診コース検査項目表!F59="","",健診コース検査項目表!F59)</f>
        <v/>
      </c>
      <c r="G59" s="23"/>
      <c r="H59" s="41"/>
      <c r="I59" s="41"/>
      <c r="J59" s="41"/>
      <c r="K59" s="42"/>
    </row>
    <row r="60" spans="1:12" ht="17.25" customHeight="1">
      <c r="B60" s="156" t="s">
        <v>5</v>
      </c>
      <c r="C60" s="157"/>
      <c r="D60" s="158"/>
      <c r="E60" s="93">
        <v>3000</v>
      </c>
      <c r="F60" s="108" t="str">
        <f>IF(健診コース検査項目表!F60="","",健診コース検査項目表!F60)</f>
        <v/>
      </c>
      <c r="G60" s="4"/>
      <c r="H60" s="94"/>
      <c r="I60" s="94"/>
      <c r="J60" s="95"/>
      <c r="K60" s="273" t="s">
        <v>117</v>
      </c>
      <c r="L60" s="274"/>
    </row>
    <row r="61" spans="1:12" ht="17.25" customHeight="1" thickBot="1">
      <c r="A61" s="39"/>
      <c r="B61" s="156" t="s">
        <v>6</v>
      </c>
      <c r="C61" s="157"/>
      <c r="D61" s="158"/>
      <c r="E61" s="93">
        <v>2500</v>
      </c>
      <c r="F61" s="108" t="str">
        <f>IF(健診コース検査項目表!F61="","",健診コース検査項目表!F61)</f>
        <v/>
      </c>
      <c r="G61" s="4"/>
      <c r="H61" s="96"/>
      <c r="I61" s="96"/>
      <c r="J61" s="97"/>
      <c r="K61" s="275"/>
      <c r="L61" s="276"/>
    </row>
    <row r="62" spans="1:12" ht="17.25" customHeight="1" thickTop="1">
      <c r="A62" s="39"/>
      <c r="B62" s="160" t="s">
        <v>110</v>
      </c>
      <c r="C62" s="162" t="s">
        <v>112</v>
      </c>
      <c r="D62" s="163"/>
      <c r="E62" s="77">
        <v>800</v>
      </c>
      <c r="F62" s="104" t="str">
        <f>IF(健診コース検査項目表!F62="","",健診コース検査項目表!F62)</f>
        <v/>
      </c>
      <c r="G62" s="4"/>
      <c r="H62" s="96"/>
      <c r="I62" s="96"/>
      <c r="J62" s="96"/>
      <c r="K62" s="277">
        <f>IF(健診コース検査項目表!K61="","",健診コース検査項目表!K61)</f>
        <v>3300</v>
      </c>
      <c r="L62" s="278"/>
    </row>
    <row r="63" spans="1:12" ht="17.25" customHeight="1" thickBot="1">
      <c r="B63" s="161"/>
      <c r="C63" s="165" t="s">
        <v>111</v>
      </c>
      <c r="D63" s="166"/>
      <c r="E63" s="78">
        <v>3000</v>
      </c>
      <c r="F63" s="113" t="str">
        <f>IF(健診コース検査項目表!F63="","",健診コース検査項目表!F63)</f>
        <v/>
      </c>
      <c r="G63" s="4"/>
      <c r="H63" s="98" t="s">
        <v>118</v>
      </c>
      <c r="I63" s="99">
        <f>IF(健診コース検査項目表!I62="","",健診コース検査項目表!I62)</f>
        <v>3000</v>
      </c>
      <c r="J63" s="100"/>
      <c r="K63" s="279"/>
      <c r="L63" s="280"/>
    </row>
    <row r="64" spans="1:12" ht="17.25" customHeight="1" thickBot="1">
      <c r="B64" s="1" t="s">
        <v>131</v>
      </c>
      <c r="E64" s="42"/>
      <c r="F64" s="58"/>
      <c r="G64" s="4"/>
      <c r="H64" s="101" t="s">
        <v>119</v>
      </c>
      <c r="I64" s="102">
        <f>IF(健診コース検査項目表!I63="","",健診コース検査項目表!I63)</f>
        <v>300</v>
      </c>
      <c r="J64" s="103"/>
      <c r="K64" s="281"/>
      <c r="L64" s="282"/>
    </row>
    <row r="65" spans="8:8" ht="17.25" customHeight="1">
      <c r="H65" s="12"/>
    </row>
    <row r="66" spans="8:8" ht="7.5" customHeight="1"/>
  </sheetData>
  <sheetProtection selectLockedCells="1"/>
  <mergeCells count="97">
    <mergeCell ref="B7:D7"/>
    <mergeCell ref="H7:K7"/>
    <mergeCell ref="B2:L2"/>
    <mergeCell ref="B4:C4"/>
    <mergeCell ref="D4:F4"/>
    <mergeCell ref="B5:C5"/>
    <mergeCell ref="D5:F5"/>
    <mergeCell ref="A8:A10"/>
    <mergeCell ref="B8:D8"/>
    <mergeCell ref="H8:H16"/>
    <mergeCell ref="I8:K8"/>
    <mergeCell ref="B9:D9"/>
    <mergeCell ref="I9:K9"/>
    <mergeCell ref="B10:B20"/>
    <mergeCell ref="C10:C11"/>
    <mergeCell ref="I10:K10"/>
    <mergeCell ref="I11:K11"/>
    <mergeCell ref="B23:B24"/>
    <mergeCell ref="H24:K24"/>
    <mergeCell ref="I12:K12"/>
    <mergeCell ref="I13:K13"/>
    <mergeCell ref="I14:K14"/>
    <mergeCell ref="I15:K15"/>
    <mergeCell ref="C16:C17"/>
    <mergeCell ref="I16:K16"/>
    <mergeCell ref="H17:H21"/>
    <mergeCell ref="I17:K17"/>
    <mergeCell ref="C18:D18"/>
    <mergeCell ref="I18:K18"/>
    <mergeCell ref="C19:D19"/>
    <mergeCell ref="I19:K19"/>
    <mergeCell ref="I20:K20"/>
    <mergeCell ref="B21:B22"/>
    <mergeCell ref="I21:K21"/>
    <mergeCell ref="C32:D32"/>
    <mergeCell ref="I32:K32"/>
    <mergeCell ref="B25:C25"/>
    <mergeCell ref="H25:H35"/>
    <mergeCell ref="I25:K25"/>
    <mergeCell ref="B26:B47"/>
    <mergeCell ref="I26:K26"/>
    <mergeCell ref="C27:D27"/>
    <mergeCell ref="I27:K27"/>
    <mergeCell ref="C28:D28"/>
    <mergeCell ref="I28:K28"/>
    <mergeCell ref="C29:D29"/>
    <mergeCell ref="I29:K29"/>
    <mergeCell ref="C30:D30"/>
    <mergeCell ref="I30:K30"/>
    <mergeCell ref="C31:D31"/>
    <mergeCell ref="I31:K31"/>
    <mergeCell ref="C33:D33"/>
    <mergeCell ref="I33:K33"/>
    <mergeCell ref="C34:D34"/>
    <mergeCell ref="I34:K34"/>
    <mergeCell ref="C35:C36"/>
    <mergeCell ref="I35:K35"/>
    <mergeCell ref="I36:K36"/>
    <mergeCell ref="C37:C42"/>
    <mergeCell ref="H37:H41"/>
    <mergeCell ref="I37:K37"/>
    <mergeCell ref="I38:K38"/>
    <mergeCell ref="I39:K39"/>
    <mergeCell ref="I40:K40"/>
    <mergeCell ref="I41:K41"/>
    <mergeCell ref="H42:H43"/>
    <mergeCell ref="I42:K42"/>
    <mergeCell ref="C43:C46"/>
    <mergeCell ref="I43:K43"/>
    <mergeCell ref="I44:K44"/>
    <mergeCell ref="I45:K45"/>
    <mergeCell ref="H49:J49"/>
    <mergeCell ref="H50:J50"/>
    <mergeCell ref="C51:D51"/>
    <mergeCell ref="H51:J51"/>
    <mergeCell ref="C52:D52"/>
    <mergeCell ref="B62:B63"/>
    <mergeCell ref="C62:D62"/>
    <mergeCell ref="K62:L64"/>
    <mergeCell ref="C63:D63"/>
    <mergeCell ref="B60:D60"/>
    <mergeCell ref="C24:D24"/>
    <mergeCell ref="H53:L54"/>
    <mergeCell ref="H55:L58"/>
    <mergeCell ref="B61:D61"/>
    <mergeCell ref="K60:L61"/>
    <mergeCell ref="H52:J52"/>
    <mergeCell ref="C53:D53"/>
    <mergeCell ref="C54:D54"/>
    <mergeCell ref="C55:D55"/>
    <mergeCell ref="B56:B58"/>
    <mergeCell ref="C56:D56"/>
    <mergeCell ref="C57:D57"/>
    <mergeCell ref="C58:D58"/>
    <mergeCell ref="B59:D59"/>
    <mergeCell ref="H47:K48"/>
    <mergeCell ref="B48:B53"/>
  </mergeCells>
  <phoneticPr fontId="1"/>
  <dataValidations count="1">
    <dataValidation showErrorMessage="1" errorTitle="ごめんね" error="手入力は許可されていません。_x000a_プルダウンから入力して下さい。" sqref="L25:L45 F10:F63 L8:L21" xr:uid="{5591612C-83F5-487A-9C0B-418C6A569D4A}"/>
  </dataValidations>
  <pageMargins left="0.31496062992125984" right="0.31496062992125984" top="0.35433070866141736" bottom="0.15748031496062992" header="0.31496062992125984" footer="0.31496062992125984"/>
  <pageSetup paperSize="9" scale="70" orientation="portrait" r:id="rId1"/>
  <colBreaks count="1" manualBreakCount="1">
    <brk id="13" max="1048575" man="1"/>
  </colBreaks>
  <drawing r:id="rId2"/>
  <legacyDrawing r:id="rId3"/>
  <extLst>
    <ext xmlns:x14="http://schemas.microsoft.com/office/spreadsheetml/2009/9/main" uri="{CCE6A557-97BC-4b89-ADB6-D9C93CAAB3DF}">
      <x14:dataValidations xmlns:xm="http://schemas.microsoft.com/office/excel/2006/main" count="1">
        <x14:dataValidation type="list" showErrorMessage="1" errorTitle="ごめんね" error="手入力は許可されていません。_x000a_プルダウンから入力して下さい。" xr:uid="{2C798B6B-6B81-47FF-B9B4-2457A516B95F}">
          <x14:formula1>
            <xm:f>マスタ!$A$1:$A$2</xm:f>
          </x14:formula1>
          <xm:sqref>F64 F8:F9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51D86-32C0-48BD-93AC-94E3BC5B670A}">
  <sheetPr codeName="Sheet3"/>
  <dimension ref="A1:M104"/>
  <sheetViews>
    <sheetView view="pageBreakPreview" topLeftCell="A18" zoomScale="85" zoomScaleNormal="70" zoomScaleSheetLayoutView="85" workbookViewId="0">
      <selection activeCell="M54" sqref="M54"/>
    </sheetView>
  </sheetViews>
  <sheetFormatPr defaultColWidth="9" defaultRowHeight="17.25" customHeight="1"/>
  <cols>
    <col min="1" max="1" width="1.875" style="1" customWidth="1"/>
    <col min="2" max="2" width="10.625" style="1" customWidth="1"/>
    <col min="3" max="3" width="15" style="1" customWidth="1"/>
    <col min="4" max="4" width="25" style="1" customWidth="1"/>
    <col min="5" max="5" width="10.625" style="2" customWidth="1"/>
    <col min="6" max="6" width="8.5" style="1" customWidth="1"/>
    <col min="7" max="7" width="10" style="1" customWidth="1"/>
    <col min="8" max="8" width="8.125" style="1" customWidth="1"/>
    <col min="9" max="9" width="12.5" style="1" customWidth="1"/>
    <col min="10" max="10" width="2.25" style="1" customWidth="1"/>
    <col min="11" max="11" width="10.625" style="1" customWidth="1"/>
    <col min="12" max="12" width="8.5" style="1" customWidth="1"/>
    <col min="13" max="13" width="1.875" style="1" customWidth="1"/>
    <col min="14" max="14" width="13" style="1" bestFit="1" customWidth="1"/>
    <col min="15" max="15" width="15.375" style="1" customWidth="1"/>
    <col min="16" max="16" width="39" style="1" bestFit="1" customWidth="1"/>
    <col min="17" max="16384" width="9" style="1"/>
  </cols>
  <sheetData>
    <row r="1" spans="1:13" ht="15" customHeight="1"/>
    <row r="2" spans="1:13" ht="26.25" customHeight="1">
      <c r="B2" s="251" t="s">
        <v>127</v>
      </c>
      <c r="C2" s="251"/>
      <c r="D2" s="251"/>
      <c r="E2" s="251"/>
      <c r="F2" s="251"/>
      <c r="G2" s="251"/>
      <c r="H2" s="251"/>
      <c r="I2" s="251"/>
      <c r="J2" s="251"/>
      <c r="K2" s="251"/>
      <c r="L2" s="251"/>
    </row>
    <row r="3" spans="1:13" ht="15" customHeight="1" thickBot="1"/>
    <row r="4" spans="1:13" ht="25.9" customHeight="1">
      <c r="B4" s="252" t="s">
        <v>124</v>
      </c>
      <c r="C4" s="253"/>
      <c r="D4" s="284" t="str">
        <f>IF(健診コース検査項目表!D4="","",健診コース検査項目表!D4)</f>
        <v/>
      </c>
      <c r="E4" s="285"/>
      <c r="F4" s="286"/>
    </row>
    <row r="5" spans="1:13" ht="25.9" customHeight="1" thickBot="1">
      <c r="B5" s="287" t="s">
        <v>9</v>
      </c>
      <c r="C5" s="288"/>
      <c r="D5" s="289" t="str">
        <f>IF(健診コース検査項目表!D5="","",健診コース検査項目表!D5)</f>
        <v/>
      </c>
      <c r="E5" s="290"/>
      <c r="F5" s="291"/>
      <c r="G5" s="1" t="s">
        <v>121</v>
      </c>
      <c r="M5" s="3"/>
    </row>
    <row r="6" spans="1:13" ht="15" customHeight="1" thickBot="1">
      <c r="B6" s="37"/>
      <c r="C6" s="37"/>
      <c r="D6" s="37"/>
      <c r="E6" s="38"/>
      <c r="H6" s="10"/>
      <c r="I6" s="10"/>
      <c r="J6" s="10"/>
      <c r="K6" s="10"/>
    </row>
    <row r="7" spans="1:13" ht="22.5" customHeight="1" thickBot="1">
      <c r="A7" s="39"/>
      <c r="B7" s="247" t="s">
        <v>0</v>
      </c>
      <c r="C7" s="247"/>
      <c r="D7" s="248"/>
      <c r="E7" s="68" t="s">
        <v>1</v>
      </c>
      <c r="F7" s="55" t="s">
        <v>54</v>
      </c>
      <c r="G7" s="15"/>
      <c r="H7" s="249" t="s">
        <v>97</v>
      </c>
      <c r="I7" s="250"/>
      <c r="J7" s="250"/>
      <c r="K7" s="250"/>
      <c r="L7" s="54" t="s">
        <v>54</v>
      </c>
    </row>
    <row r="8" spans="1:13" ht="17.25" customHeight="1" thickTop="1">
      <c r="A8" s="236"/>
      <c r="B8" s="237" t="s">
        <v>120</v>
      </c>
      <c r="C8" s="238"/>
      <c r="D8" s="239"/>
      <c r="E8" s="69">
        <v>5000</v>
      </c>
      <c r="F8" s="59" t="s">
        <v>26</v>
      </c>
      <c r="G8" s="15"/>
      <c r="H8" s="244" t="s">
        <v>8</v>
      </c>
      <c r="I8" s="240" t="s">
        <v>86</v>
      </c>
      <c r="J8" s="240"/>
      <c r="K8" s="240"/>
      <c r="L8" s="105" t="str">
        <f>IF(健診コース検査項目表!L8="","",健診コース検査項目表!L8)</f>
        <v/>
      </c>
    </row>
    <row r="9" spans="1:13" ht="17.25" customHeight="1">
      <c r="A9" s="236"/>
      <c r="B9" s="241" t="s">
        <v>28</v>
      </c>
      <c r="C9" s="241"/>
      <c r="D9" s="242"/>
      <c r="E9" s="70" t="s">
        <v>31</v>
      </c>
      <c r="F9" s="60" t="s">
        <v>26</v>
      </c>
      <c r="G9" s="15"/>
      <c r="H9" s="245"/>
      <c r="I9" s="228" t="s">
        <v>87</v>
      </c>
      <c r="J9" s="228"/>
      <c r="K9" s="228"/>
      <c r="L9" s="111" t="str">
        <f>IF(健診コース検査項目表!L9="","",健診コース検査項目表!L9)</f>
        <v/>
      </c>
    </row>
    <row r="10" spans="1:13" ht="17.25" customHeight="1">
      <c r="A10" s="236"/>
      <c r="B10" s="160" t="s">
        <v>40</v>
      </c>
      <c r="C10" s="243" t="s">
        <v>29</v>
      </c>
      <c r="D10" s="8" t="s">
        <v>30</v>
      </c>
      <c r="E10" s="71" t="s">
        <v>31</v>
      </c>
      <c r="F10" s="104" t="str">
        <f>IF(健診コース検査項目表!F10="","",健診コース検査項目表!F10)</f>
        <v/>
      </c>
      <c r="G10" s="15"/>
      <c r="H10" s="245"/>
      <c r="I10" s="228" t="s">
        <v>88</v>
      </c>
      <c r="J10" s="228"/>
      <c r="K10" s="228"/>
      <c r="L10" s="111" t="str">
        <f>IF(健診コース検査項目表!L10="","",健診コース検査項目表!L10)</f>
        <v/>
      </c>
    </row>
    <row r="11" spans="1:13" ht="17.25" customHeight="1">
      <c r="A11" s="39"/>
      <c r="B11" s="178"/>
      <c r="C11" s="200"/>
      <c r="D11" s="16" t="s">
        <v>32</v>
      </c>
      <c r="E11" s="72" t="s">
        <v>31</v>
      </c>
      <c r="F11" s="105" t="str">
        <f>IF(健診コース検査項目表!F11="","",健診コース検査項目表!F11)</f>
        <v/>
      </c>
      <c r="G11" s="15"/>
      <c r="H11" s="245"/>
      <c r="I11" s="228" t="s">
        <v>89</v>
      </c>
      <c r="J11" s="228"/>
      <c r="K11" s="228"/>
      <c r="L11" s="111" t="str">
        <f>IF(健診コース検査項目表!L11="","",健診コース検査項目表!L11)</f>
        <v/>
      </c>
    </row>
    <row r="12" spans="1:13" ht="17.25" customHeight="1">
      <c r="A12" s="39"/>
      <c r="B12" s="178"/>
      <c r="C12" s="22" t="s">
        <v>33</v>
      </c>
      <c r="D12" s="16"/>
      <c r="E12" s="72" t="s">
        <v>31</v>
      </c>
      <c r="F12" s="105" t="str">
        <f>IF(健診コース検査項目表!F12="","",健診コース検査項目表!F12)</f>
        <v/>
      </c>
      <c r="G12" s="15"/>
      <c r="H12" s="245"/>
      <c r="I12" s="228" t="s">
        <v>90</v>
      </c>
      <c r="J12" s="228"/>
      <c r="K12" s="228"/>
      <c r="L12" s="111" t="str">
        <f>IF(健診コース検査項目表!L12="","",健診コース検査項目表!L12)</f>
        <v/>
      </c>
    </row>
    <row r="13" spans="1:13" ht="17.25" customHeight="1">
      <c r="A13" s="39"/>
      <c r="B13" s="178"/>
      <c r="C13" s="22" t="s">
        <v>34</v>
      </c>
      <c r="D13" s="16"/>
      <c r="E13" s="73">
        <v>1500</v>
      </c>
      <c r="F13" s="105" t="str">
        <f>IF(健診コース検査項目表!F13="","",健診コース検査項目表!F13)</f>
        <v/>
      </c>
      <c r="G13" s="15"/>
      <c r="H13" s="245"/>
      <c r="I13" s="228" t="s">
        <v>91</v>
      </c>
      <c r="J13" s="228"/>
      <c r="K13" s="228"/>
      <c r="L13" s="111" t="str">
        <f>IF(健診コース検査項目表!L13="","",健診コース検査項目表!L13)</f>
        <v/>
      </c>
    </row>
    <row r="14" spans="1:13" ht="17.25" customHeight="1">
      <c r="A14" s="39"/>
      <c r="B14" s="178"/>
      <c r="C14" s="22" t="s">
        <v>35</v>
      </c>
      <c r="D14" s="16"/>
      <c r="E14" s="74">
        <v>300</v>
      </c>
      <c r="F14" s="105" t="str">
        <f>IF(健診コース検査項目表!F14="","",健診コース検査項目表!F14)</f>
        <v/>
      </c>
      <c r="G14" s="15"/>
      <c r="H14" s="245"/>
      <c r="I14" s="228" t="s">
        <v>92</v>
      </c>
      <c r="J14" s="228"/>
      <c r="K14" s="228"/>
      <c r="L14" s="111" t="str">
        <f>IF(健診コース検査項目表!L14="","",健診コース検査項目表!L14)</f>
        <v/>
      </c>
    </row>
    <row r="15" spans="1:13" ht="17.25" customHeight="1">
      <c r="A15" s="39"/>
      <c r="B15" s="178"/>
      <c r="C15" s="22" t="s">
        <v>38</v>
      </c>
      <c r="D15" s="16"/>
      <c r="E15" s="74">
        <v>500</v>
      </c>
      <c r="F15" s="105" t="str">
        <f>IF(健診コース検査項目表!F15="","",健診コース検査項目表!F15)</f>
        <v/>
      </c>
      <c r="G15" s="15"/>
      <c r="H15" s="246"/>
      <c r="I15" s="228" t="s">
        <v>93</v>
      </c>
      <c r="J15" s="228"/>
      <c r="K15" s="228"/>
      <c r="L15" s="111" t="str">
        <f>IF(健診コース検査項目表!L15="","",健診コース検査項目表!L15)</f>
        <v/>
      </c>
    </row>
    <row r="16" spans="1:13" ht="17.25" customHeight="1">
      <c r="A16" s="39"/>
      <c r="B16" s="178"/>
      <c r="C16" s="209" t="s">
        <v>125</v>
      </c>
      <c r="D16" s="51" t="s">
        <v>126</v>
      </c>
      <c r="E16" s="75" t="s">
        <v>31</v>
      </c>
      <c r="F16" s="105" t="str">
        <f>IF(健診コース検査項目表!F16="","",健診コース検査項目表!F16)</f>
        <v/>
      </c>
      <c r="G16" s="15"/>
      <c r="H16" s="229" t="s">
        <v>122</v>
      </c>
      <c r="I16" s="232" t="s">
        <v>98</v>
      </c>
      <c r="J16" s="203"/>
      <c r="K16" s="233"/>
      <c r="L16" s="115" t="str">
        <f>IF(健診コース検査項目表!L16="","",健診コース検査項目表!L16)</f>
        <v/>
      </c>
    </row>
    <row r="17" spans="1:12" ht="17.25" customHeight="1">
      <c r="A17" s="39"/>
      <c r="B17" s="178"/>
      <c r="C17" s="200"/>
      <c r="D17" s="52" t="s">
        <v>128</v>
      </c>
      <c r="E17" s="76">
        <v>700</v>
      </c>
      <c r="F17" s="105" t="str">
        <f>IF(健診コース検査項目表!F17="","",健診コース検査項目表!F17)</f>
        <v/>
      </c>
      <c r="G17" s="15"/>
      <c r="H17" s="230"/>
      <c r="I17" s="234" t="s">
        <v>99</v>
      </c>
      <c r="J17" s="204"/>
      <c r="K17" s="235"/>
      <c r="L17" s="116" t="str">
        <f>IF(健診コース検査項目表!L17="","",健診コース検査項目表!L17)</f>
        <v/>
      </c>
    </row>
    <row r="18" spans="1:12" ht="17.25" customHeight="1">
      <c r="A18" s="39"/>
      <c r="B18" s="178"/>
      <c r="C18" s="179" t="s">
        <v>36</v>
      </c>
      <c r="D18" s="180"/>
      <c r="E18" s="77">
        <v>1100</v>
      </c>
      <c r="F18" s="105" t="str">
        <f>IF(健診コース検査項目表!F18="","",健診コース検査項目表!F18)</f>
        <v/>
      </c>
      <c r="G18" s="15"/>
      <c r="H18" s="230"/>
      <c r="I18" s="234" t="s">
        <v>100</v>
      </c>
      <c r="J18" s="204"/>
      <c r="K18" s="235"/>
      <c r="L18" s="46" t="str">
        <f>IF(健診コース検査項目表!L18="","",健診コース検査項目表!L18)</f>
        <v/>
      </c>
    </row>
    <row r="19" spans="1:12" ht="17.25" customHeight="1">
      <c r="A19" s="39"/>
      <c r="B19" s="178"/>
      <c r="C19" s="179" t="s">
        <v>37</v>
      </c>
      <c r="D19" s="180"/>
      <c r="E19" s="77">
        <v>850</v>
      </c>
      <c r="F19" s="105" t="str">
        <f>IF(健診コース検査項目表!F19="","",健診コース検査項目表!F19)</f>
        <v/>
      </c>
      <c r="G19" s="15"/>
      <c r="H19" s="230"/>
      <c r="I19" s="234" t="s">
        <v>101</v>
      </c>
      <c r="J19" s="204"/>
      <c r="K19" s="235"/>
      <c r="L19" s="116" t="str">
        <f>IF(健診コース検査項目表!L19="","",健診コース検査項目表!L19)</f>
        <v/>
      </c>
    </row>
    <row r="20" spans="1:12" ht="17.25" customHeight="1" thickBot="1">
      <c r="A20" s="39"/>
      <c r="B20" s="161"/>
      <c r="C20" s="10" t="s">
        <v>39</v>
      </c>
      <c r="D20" s="10"/>
      <c r="E20" s="78">
        <v>1900</v>
      </c>
      <c r="F20" s="106" t="str">
        <f>IF(健診コース検査項目表!F20="","",健診コース検査項目表!F20)</f>
        <v/>
      </c>
      <c r="G20" s="15"/>
      <c r="H20" s="231"/>
      <c r="I20" s="215" t="s">
        <v>102</v>
      </c>
      <c r="J20" s="216"/>
      <c r="K20" s="217"/>
      <c r="L20" s="117" t="str">
        <f>IF(健診コース検査項目表!L20="","",健診コース検査項目表!L20)</f>
        <v/>
      </c>
    </row>
    <row r="21" spans="1:12" ht="17.25" customHeight="1">
      <c r="A21" s="39"/>
      <c r="B21" s="186" t="s">
        <v>41</v>
      </c>
      <c r="C21" s="20" t="s">
        <v>42</v>
      </c>
      <c r="D21" s="20"/>
      <c r="E21" s="79">
        <v>2710</v>
      </c>
      <c r="F21" s="104" t="str">
        <f>IF(健診コース検査項目表!F21="","",健診コース検査項目表!F21)</f>
        <v/>
      </c>
      <c r="G21" s="23"/>
      <c r="H21" s="12"/>
      <c r="L21" s="44"/>
    </row>
    <row r="22" spans="1:12" ht="17.25" customHeight="1" thickBot="1">
      <c r="A22" s="39"/>
      <c r="B22" s="166"/>
      <c r="C22" s="10" t="s">
        <v>43</v>
      </c>
      <c r="D22" s="10"/>
      <c r="E22" s="78">
        <v>1720</v>
      </c>
      <c r="F22" s="106" t="str">
        <f>IF(健診コース検査項目表!F22="","",健診コース検査項目表!F22)</f>
        <v/>
      </c>
      <c r="G22" s="23"/>
      <c r="H22" s="10"/>
      <c r="I22" s="10"/>
      <c r="J22" s="10"/>
      <c r="K22" s="10"/>
      <c r="L22" s="45"/>
    </row>
    <row r="23" spans="1:12" ht="17.25" customHeight="1" thickBot="1">
      <c r="A23" s="39"/>
      <c r="B23" s="160" t="s">
        <v>44</v>
      </c>
      <c r="C23" s="20" t="s">
        <v>45</v>
      </c>
      <c r="D23" s="20"/>
      <c r="E23" s="79">
        <v>13000</v>
      </c>
      <c r="F23" s="104" t="str">
        <f>IF(健診コース検査項目表!F23="","",健診コース検査項目表!F23)</f>
        <v/>
      </c>
      <c r="G23" s="23"/>
      <c r="H23" s="226" t="s">
        <v>103</v>
      </c>
      <c r="I23" s="227"/>
      <c r="J23" s="227"/>
      <c r="K23" s="227"/>
      <c r="L23" s="67" t="s">
        <v>54</v>
      </c>
    </row>
    <row r="24" spans="1:12" ht="17.25" customHeight="1" thickTop="1">
      <c r="A24" s="39"/>
      <c r="B24" s="161"/>
      <c r="C24" s="224" t="s">
        <v>130</v>
      </c>
      <c r="D24" s="225"/>
      <c r="E24" s="80">
        <v>16500</v>
      </c>
      <c r="F24" s="107" t="str">
        <f>IF(健診コース検査項目表!F24="","",健診コース検査項目表!F24)</f>
        <v/>
      </c>
      <c r="G24" s="15"/>
      <c r="H24" s="218" t="s">
        <v>10</v>
      </c>
      <c r="I24" s="219" t="s">
        <v>11</v>
      </c>
      <c r="J24" s="219"/>
      <c r="K24" s="219"/>
      <c r="L24" s="118" t="str">
        <f>IF(健診コース検査項目表!L24="","",健診コース検査項目表!L24)</f>
        <v/>
      </c>
    </row>
    <row r="25" spans="1:12" ht="17.25" customHeight="1">
      <c r="A25" s="39"/>
      <c r="B25" s="157" t="s">
        <v>46</v>
      </c>
      <c r="C25" s="157"/>
      <c r="D25" s="11"/>
      <c r="E25" s="81">
        <v>5000</v>
      </c>
      <c r="F25" s="108" t="str">
        <f>IF(健診コース検査項目表!F25="","",健診コース検査項目表!F25)</f>
        <v/>
      </c>
      <c r="G25" s="15"/>
      <c r="H25" s="202"/>
      <c r="I25" s="204" t="s">
        <v>23</v>
      </c>
      <c r="J25" s="204"/>
      <c r="K25" s="205"/>
      <c r="L25" s="111" t="str">
        <f>IF(健診コース検査項目表!L25="","",健診コース検査項目表!L25)</f>
        <v/>
      </c>
    </row>
    <row r="26" spans="1:12" ht="17.25" customHeight="1">
      <c r="A26" s="39"/>
      <c r="B26" s="220" t="s">
        <v>55</v>
      </c>
      <c r="C26" s="30" t="s">
        <v>96</v>
      </c>
      <c r="D26" s="31"/>
      <c r="E26" s="82">
        <v>550</v>
      </c>
      <c r="F26" s="109" t="str">
        <f>IF(健診コース検査項目表!F26="","",健診コース検査項目表!F26)</f>
        <v/>
      </c>
      <c r="G26" s="15"/>
      <c r="H26" s="202"/>
      <c r="I26" s="204" t="s">
        <v>24</v>
      </c>
      <c r="J26" s="204"/>
      <c r="K26" s="205"/>
      <c r="L26" s="111" t="str">
        <f>IF(健診コース検査項目表!L26="","",健診コース検査項目表!L26)</f>
        <v/>
      </c>
    </row>
    <row r="27" spans="1:12" ht="17.25" customHeight="1">
      <c r="A27" s="39"/>
      <c r="B27" s="221"/>
      <c r="C27" s="222" t="s">
        <v>95</v>
      </c>
      <c r="D27" s="223"/>
      <c r="E27" s="83">
        <v>600</v>
      </c>
      <c r="F27" s="110" t="str">
        <f>IF(健診コース検査項目表!F27="","",健診コース検査項目表!F27)</f>
        <v/>
      </c>
      <c r="G27" s="15"/>
      <c r="H27" s="202"/>
      <c r="I27" s="204" t="s">
        <v>12</v>
      </c>
      <c r="J27" s="204"/>
      <c r="K27" s="205"/>
      <c r="L27" s="111" t="str">
        <f>IF(健診コース検査項目表!L27="","",健診コース検査項目表!L27)</f>
        <v/>
      </c>
    </row>
    <row r="28" spans="1:12" ht="17.25" customHeight="1">
      <c r="A28" s="39"/>
      <c r="B28" s="221"/>
      <c r="C28" s="198" t="s">
        <v>123</v>
      </c>
      <c r="D28" s="163"/>
      <c r="E28" s="79">
        <f>IF(AND(1&lt;=COUNTA(L24:L44),COUNTA(L24:L44)&lt;=4),COUNTA(L24:L44)*550,0)</f>
        <v>0</v>
      </c>
      <c r="F28" s="64" t="str">
        <f>IF(健診コース検査項目表!F28="","",健診コース検査項目表!F28)</f>
        <v/>
      </c>
      <c r="G28" s="15"/>
      <c r="H28" s="202"/>
      <c r="I28" s="204" t="s">
        <v>56</v>
      </c>
      <c r="J28" s="204"/>
      <c r="K28" s="205"/>
      <c r="L28" s="111" t="str">
        <f>IF(健診コース検査項目表!L28="","",健診コース検査項目表!L28)</f>
        <v/>
      </c>
    </row>
    <row r="29" spans="1:12" ht="17.25" customHeight="1">
      <c r="A29" s="39"/>
      <c r="B29" s="221"/>
      <c r="C29" s="194" t="s">
        <v>105</v>
      </c>
      <c r="D29" s="195"/>
      <c r="E29" s="84">
        <v>2600</v>
      </c>
      <c r="F29" s="65" t="str">
        <f>IF(健診コース検査項目表!F29="","",健診コース検査項目表!F29)</f>
        <v/>
      </c>
      <c r="G29" s="23"/>
      <c r="H29" s="202"/>
      <c r="I29" s="204" t="s">
        <v>62</v>
      </c>
      <c r="J29" s="204"/>
      <c r="K29" s="204"/>
      <c r="L29" s="111" t="str">
        <f>IF(健診コース検査項目表!L29="","",健診コース検査項目表!L29)</f>
        <v/>
      </c>
    </row>
    <row r="30" spans="1:12" ht="17.25" customHeight="1">
      <c r="A30" s="39"/>
      <c r="B30" s="221"/>
      <c r="C30" s="194" t="s">
        <v>106</v>
      </c>
      <c r="D30" s="195"/>
      <c r="E30" s="84">
        <v>3200</v>
      </c>
      <c r="F30" s="65" t="str">
        <f>IF(健診コース検査項目表!F30="","",健診コース検査項目表!F30)</f>
        <v/>
      </c>
      <c r="G30" s="23"/>
      <c r="H30" s="202"/>
      <c r="I30" s="213" t="s">
        <v>57</v>
      </c>
      <c r="J30" s="213"/>
      <c r="K30" s="214"/>
      <c r="L30" s="105" t="str">
        <f>IF(健診コース検査項目表!L30="","",健診コース検査項目表!L30)</f>
        <v/>
      </c>
    </row>
    <row r="31" spans="1:12" ht="17.25" customHeight="1">
      <c r="A31" s="39"/>
      <c r="B31" s="221"/>
      <c r="C31" s="194" t="s">
        <v>107</v>
      </c>
      <c r="D31" s="195"/>
      <c r="E31" s="84">
        <v>3400</v>
      </c>
      <c r="F31" s="65" t="str">
        <f>IF(健診コース検査項目表!F31="","",健診コース検査項目表!F31)</f>
        <v/>
      </c>
      <c r="G31" s="23"/>
      <c r="H31" s="202"/>
      <c r="I31" s="204" t="s">
        <v>58</v>
      </c>
      <c r="J31" s="204"/>
      <c r="K31" s="205"/>
      <c r="L31" s="111" t="str">
        <f>IF(健診コース検査項目表!L31="","",健診コース検査項目表!L31)</f>
        <v/>
      </c>
    </row>
    <row r="32" spans="1:12" ht="17.25" customHeight="1">
      <c r="A32" s="39"/>
      <c r="B32" s="221"/>
      <c r="C32" s="194" t="s">
        <v>108</v>
      </c>
      <c r="D32" s="195"/>
      <c r="E32" s="84">
        <v>3500</v>
      </c>
      <c r="F32" s="65" t="str">
        <f>IF(健診コース検査項目表!F32="","",健診コース検査項目表!F32)</f>
        <v/>
      </c>
      <c r="G32" s="15"/>
      <c r="H32" s="202"/>
      <c r="I32" s="204" t="s">
        <v>59</v>
      </c>
      <c r="J32" s="204"/>
      <c r="K32" s="205"/>
      <c r="L32" s="111" t="str">
        <f>IF(健診コース検査項目表!L32="","",健診コース検査項目表!L32)</f>
        <v/>
      </c>
    </row>
    <row r="33" spans="1:12" ht="17.25" customHeight="1">
      <c r="A33" s="39"/>
      <c r="B33" s="221"/>
      <c r="C33" s="194" t="s">
        <v>109</v>
      </c>
      <c r="D33" s="195"/>
      <c r="E33" s="84">
        <v>3600</v>
      </c>
      <c r="F33" s="65" t="str">
        <f>IF(健診コース検査項目表!F33="","",健診コース検査項目表!F33)</f>
        <v/>
      </c>
      <c r="G33" s="15"/>
      <c r="H33" s="202"/>
      <c r="I33" s="204" t="s">
        <v>60</v>
      </c>
      <c r="J33" s="204"/>
      <c r="K33" s="204"/>
      <c r="L33" s="111" t="str">
        <f>IF(健診コース検査項目表!L33="","",健診コース検査項目表!L33)</f>
        <v/>
      </c>
    </row>
    <row r="34" spans="1:12" ht="17.25" customHeight="1">
      <c r="A34" s="39"/>
      <c r="B34" s="221"/>
      <c r="C34" s="194" t="s">
        <v>104</v>
      </c>
      <c r="D34" s="195"/>
      <c r="E34" s="85">
        <v>3700</v>
      </c>
      <c r="F34" s="66" t="str">
        <f>IF(健診コース検査項目表!F34="","",健診コース検査項目表!F34)</f>
        <v/>
      </c>
      <c r="G34" s="15"/>
      <c r="H34" s="208"/>
      <c r="I34" s="206" t="s">
        <v>63</v>
      </c>
      <c r="J34" s="206"/>
      <c r="K34" s="206"/>
      <c r="L34" s="106" t="str">
        <f>IF(健診コース検査項目表!L34="","",健診コース検査項目表!L34)</f>
        <v/>
      </c>
    </row>
    <row r="35" spans="1:12" ht="17.25" customHeight="1">
      <c r="A35" s="39"/>
      <c r="B35" s="221"/>
      <c r="C35" s="199" t="s">
        <v>74</v>
      </c>
      <c r="D35" s="24" t="s">
        <v>18</v>
      </c>
      <c r="E35" s="83">
        <v>1000</v>
      </c>
      <c r="F35" s="46" t="str">
        <f>IF(健診コース検査項目表!F35="","",健診コース検査項目表!F35)</f>
        <v/>
      </c>
      <c r="G35" s="29"/>
      <c r="H35" s="56" t="s">
        <v>64</v>
      </c>
      <c r="I35" s="210" t="s">
        <v>61</v>
      </c>
      <c r="J35" s="210"/>
      <c r="K35" s="210"/>
      <c r="L35" s="108" t="str">
        <f>IF(健診コース検査項目表!L35="","",健診コース検査項目表!L35)</f>
        <v/>
      </c>
    </row>
    <row r="36" spans="1:12" ht="17.25" customHeight="1">
      <c r="A36" s="39"/>
      <c r="B36" s="221"/>
      <c r="C36" s="212"/>
      <c r="D36" s="32" t="s">
        <v>73</v>
      </c>
      <c r="E36" s="86">
        <v>2220</v>
      </c>
      <c r="F36" s="47" t="str">
        <f>IF(健診コース検査項目表!F36="","",健診コース検査項目表!F36)</f>
        <v/>
      </c>
      <c r="G36" s="29"/>
      <c r="H36" s="201" t="s">
        <v>13</v>
      </c>
      <c r="I36" s="203" t="s">
        <v>65</v>
      </c>
      <c r="J36" s="203"/>
      <c r="K36" s="203"/>
      <c r="L36" s="104" t="str">
        <f>IF(健診コース検査項目表!L36="","",健診コース検査項目表!L36)</f>
        <v/>
      </c>
    </row>
    <row r="37" spans="1:12" ht="17.25" customHeight="1">
      <c r="A37" s="39"/>
      <c r="B37" s="221"/>
      <c r="C37" s="199" t="s">
        <v>75</v>
      </c>
      <c r="D37" s="24" t="s">
        <v>2</v>
      </c>
      <c r="E37" s="77">
        <v>350</v>
      </c>
      <c r="F37" s="48" t="str">
        <f>IF(健診コース検査項目表!F37="","",健診コース検査項目表!F37)</f>
        <v/>
      </c>
      <c r="G37" s="15"/>
      <c r="H37" s="202"/>
      <c r="I37" s="204" t="s">
        <v>66</v>
      </c>
      <c r="J37" s="204"/>
      <c r="K37" s="205"/>
      <c r="L37" s="111" t="str">
        <f>IF(健診コース検査項目表!L37="","",健診コース検査項目表!L37)</f>
        <v/>
      </c>
    </row>
    <row r="38" spans="1:12" ht="17.25" customHeight="1">
      <c r="A38" s="39"/>
      <c r="B38" s="221"/>
      <c r="C38" s="199"/>
      <c r="D38" s="14" t="s">
        <v>3</v>
      </c>
      <c r="E38" s="84">
        <v>1000</v>
      </c>
      <c r="F38" s="46" t="str">
        <f>IF(健診コース検査項目表!F38="","",健診コース検査項目表!F38)</f>
        <v/>
      </c>
      <c r="G38" s="29"/>
      <c r="H38" s="202"/>
      <c r="I38" s="204" t="s">
        <v>14</v>
      </c>
      <c r="J38" s="204"/>
      <c r="K38" s="205"/>
      <c r="L38" s="111" t="str">
        <f>IF(健診コース検査項目表!L38="","",健診コース検査項目表!L38)</f>
        <v/>
      </c>
    </row>
    <row r="39" spans="1:12" ht="17.25" customHeight="1">
      <c r="A39" s="39"/>
      <c r="B39" s="221"/>
      <c r="C39" s="199"/>
      <c r="D39" s="14" t="s">
        <v>4</v>
      </c>
      <c r="E39" s="84">
        <v>1000</v>
      </c>
      <c r="F39" s="46" t="str">
        <f>IF(健診コース検査項目表!F39="","",健診コース検査項目表!F39)</f>
        <v/>
      </c>
      <c r="G39" s="29"/>
      <c r="H39" s="202"/>
      <c r="I39" s="204" t="s">
        <v>15</v>
      </c>
      <c r="J39" s="204"/>
      <c r="K39" s="205"/>
      <c r="L39" s="111" t="str">
        <f>IF(健診コース検査項目表!L39="","",健診コース検査項目表!L39)</f>
        <v/>
      </c>
    </row>
    <row r="40" spans="1:12" ht="17.25" customHeight="1">
      <c r="A40" s="39"/>
      <c r="B40" s="221"/>
      <c r="C40" s="199"/>
      <c r="D40" s="14" t="s">
        <v>78</v>
      </c>
      <c r="E40" s="87">
        <v>2500</v>
      </c>
      <c r="F40" s="46" t="str">
        <f>IF(健診コース検査項目表!F40="","",健診コース検査項目表!F40)</f>
        <v/>
      </c>
      <c r="G40" s="29"/>
      <c r="H40" s="202"/>
      <c r="I40" s="206" t="s">
        <v>210</v>
      </c>
      <c r="J40" s="206"/>
      <c r="K40" s="207"/>
      <c r="L40" s="106" t="str">
        <f>IF(健診コース検査項目表!L40="","",健診コース検査項目表!L40)</f>
        <v/>
      </c>
    </row>
    <row r="41" spans="1:12" ht="17.25" customHeight="1">
      <c r="A41" s="39"/>
      <c r="B41" s="221"/>
      <c r="C41" s="199"/>
      <c r="D41" s="14" t="s">
        <v>79</v>
      </c>
      <c r="E41" s="88">
        <v>1300</v>
      </c>
      <c r="F41" s="46" t="str">
        <f>IF(健診コース検査項目表!F41="","",健診コース検査項目表!F41)</f>
        <v/>
      </c>
      <c r="G41" s="29"/>
      <c r="H41" s="201" t="s">
        <v>16</v>
      </c>
      <c r="I41" s="203" t="s">
        <v>71</v>
      </c>
      <c r="J41" s="203"/>
      <c r="K41" s="203"/>
      <c r="L41" s="104" t="str">
        <f>IF(健診コース検査項目表!L41="","",健診コース検査項目表!L41)</f>
        <v/>
      </c>
    </row>
    <row r="42" spans="1:12" ht="17.25" customHeight="1">
      <c r="A42" s="39"/>
      <c r="B42" s="221"/>
      <c r="C42" s="200"/>
      <c r="D42" s="14" t="s">
        <v>80</v>
      </c>
      <c r="E42" s="85">
        <v>1900</v>
      </c>
      <c r="F42" s="46" t="str">
        <f>IF(健診コース検査項目表!F42="","",健診コース検査項目表!F42)</f>
        <v/>
      </c>
      <c r="G42" s="29"/>
      <c r="H42" s="208"/>
      <c r="I42" s="206" t="s">
        <v>70</v>
      </c>
      <c r="J42" s="206"/>
      <c r="K42" s="206"/>
      <c r="L42" s="106" t="str">
        <f>IF(健診コース検査項目表!L42="","",健診コース検査項目表!L42)</f>
        <v/>
      </c>
    </row>
    <row r="43" spans="1:12" ht="17.25" customHeight="1">
      <c r="A43" s="39"/>
      <c r="B43" s="221"/>
      <c r="C43" s="209" t="s">
        <v>81</v>
      </c>
      <c r="D43" s="14" t="s">
        <v>82</v>
      </c>
      <c r="E43" s="84">
        <v>3000</v>
      </c>
      <c r="F43" s="46" t="str">
        <f>IF(健診コース検査項目表!F43="","",健診コース検査項目表!F43)</f>
        <v/>
      </c>
      <c r="G43" s="29"/>
      <c r="H43" s="56" t="s">
        <v>68</v>
      </c>
      <c r="I43" s="210" t="s">
        <v>69</v>
      </c>
      <c r="J43" s="210"/>
      <c r="K43" s="210"/>
      <c r="L43" s="108" t="str">
        <f>IF(健診コース検査項目表!L43="","",健診コース検査項目表!L43)</f>
        <v/>
      </c>
    </row>
    <row r="44" spans="1:12" ht="17.25" customHeight="1" thickBot="1">
      <c r="A44" s="39"/>
      <c r="B44" s="221"/>
      <c r="C44" s="199"/>
      <c r="D44" s="14" t="s">
        <v>83</v>
      </c>
      <c r="E44" s="84">
        <v>2250</v>
      </c>
      <c r="F44" s="46" t="str">
        <f>IF(健診コース検査項目表!F44="","",健診コース検査項目表!F44)</f>
        <v/>
      </c>
      <c r="G44" s="29"/>
      <c r="H44" s="56" t="s">
        <v>17</v>
      </c>
      <c r="I44" s="211" t="s">
        <v>72</v>
      </c>
      <c r="J44" s="210"/>
      <c r="K44" s="210"/>
      <c r="L44" s="114" t="str">
        <f>IF(健診コース検査項目表!L44="","",健診コース検査項目表!L44)</f>
        <v/>
      </c>
    </row>
    <row r="45" spans="1:12" ht="17.25" customHeight="1">
      <c r="A45" s="39"/>
      <c r="B45" s="221"/>
      <c r="C45" s="199"/>
      <c r="D45" s="14" t="s">
        <v>85</v>
      </c>
      <c r="E45" s="84">
        <v>2250</v>
      </c>
      <c r="F45" s="46" t="str">
        <f>IF(健診コース検査項目表!F45="","",健診コース検査項目表!F45)</f>
        <v/>
      </c>
      <c r="G45" s="4"/>
      <c r="H45" s="12"/>
      <c r="L45" s="44"/>
    </row>
    <row r="46" spans="1:12" ht="17.25" customHeight="1">
      <c r="A46" s="39"/>
      <c r="B46" s="221"/>
      <c r="C46" s="200"/>
      <c r="D46" s="14" t="s">
        <v>84</v>
      </c>
      <c r="E46" s="84">
        <v>2950</v>
      </c>
      <c r="F46" s="46" t="str">
        <f>IF(健診コース検査項目表!F46="","",健診コース検査項目表!F46)</f>
        <v/>
      </c>
      <c r="G46" s="23"/>
      <c r="H46" s="184" t="s">
        <v>129</v>
      </c>
      <c r="I46" s="184"/>
      <c r="J46" s="184"/>
      <c r="K46" s="184"/>
    </row>
    <row r="47" spans="1:12" ht="17.25" customHeight="1">
      <c r="A47" s="39"/>
      <c r="B47" s="221"/>
      <c r="C47" s="26" t="s">
        <v>77</v>
      </c>
      <c r="D47" s="25" t="s">
        <v>76</v>
      </c>
      <c r="E47" s="84">
        <v>1000</v>
      </c>
      <c r="F47" s="50" t="str">
        <f>IF(健診コース検査項目表!F47="","",健診コース検査項目表!F47)</f>
        <v/>
      </c>
      <c r="G47" s="23"/>
      <c r="H47" s="185"/>
      <c r="I47" s="185"/>
      <c r="J47" s="185"/>
      <c r="K47" s="185"/>
    </row>
    <row r="48" spans="1:12" ht="17.25" customHeight="1" thickBot="1">
      <c r="A48" s="39"/>
      <c r="B48" s="186" t="s">
        <v>47</v>
      </c>
      <c r="C48" s="21" t="s">
        <v>48</v>
      </c>
      <c r="D48" s="20"/>
      <c r="E48" s="79">
        <v>250</v>
      </c>
      <c r="F48" s="48" t="str">
        <f>IF(健診コース検査項目表!F48="","",健診コース検査項目表!F48)</f>
        <v/>
      </c>
      <c r="G48" s="23"/>
      <c r="H48" s="188" t="s">
        <v>0</v>
      </c>
      <c r="I48" s="189"/>
      <c r="J48" s="190"/>
      <c r="K48" s="63" t="s">
        <v>133</v>
      </c>
    </row>
    <row r="49" spans="1:12" ht="17.25" customHeight="1" thickTop="1">
      <c r="A49" s="39"/>
      <c r="B49" s="187"/>
      <c r="C49" s="19" t="s">
        <v>20</v>
      </c>
      <c r="D49" s="18"/>
      <c r="E49" s="89" t="s">
        <v>31</v>
      </c>
      <c r="F49" s="46" t="str">
        <f>IF(健診コース検査項目表!F49="","",健診コース検査項目表!F49)</f>
        <v/>
      </c>
      <c r="G49" s="29"/>
      <c r="H49" s="191" t="str">
        <f>IF(健診コース検査項目表!H49="","",健診コース検査項目表!H49)</f>
        <v/>
      </c>
      <c r="I49" s="192"/>
      <c r="J49" s="193"/>
      <c r="K49" s="119"/>
    </row>
    <row r="50" spans="1:12" ht="17.25" customHeight="1">
      <c r="A50" s="39"/>
      <c r="B50" s="187"/>
      <c r="C50" s="19" t="s">
        <v>49</v>
      </c>
      <c r="D50" s="18"/>
      <c r="E50" s="84">
        <v>350</v>
      </c>
      <c r="F50" s="46" t="str">
        <f>IF(健診コース検査項目表!F50="","",健診コース検査項目表!F50)</f>
        <v/>
      </c>
      <c r="G50" s="29"/>
      <c r="H50" s="191" t="str">
        <f>IF(健診コース検査項目表!H50="","",健診コース検査項目表!H50)</f>
        <v/>
      </c>
      <c r="I50" s="192"/>
      <c r="J50" s="193"/>
      <c r="K50" s="120"/>
    </row>
    <row r="51" spans="1:12" ht="17.25" customHeight="1">
      <c r="A51" s="39"/>
      <c r="B51" s="187"/>
      <c r="C51" s="194" t="s">
        <v>19</v>
      </c>
      <c r="D51" s="195"/>
      <c r="E51" s="89" t="s">
        <v>31</v>
      </c>
      <c r="F51" s="46" t="str">
        <f>IF(健診コース検査項目表!F51="","",健診コース検査項目表!F51)</f>
        <v/>
      </c>
      <c r="G51" s="29"/>
      <c r="H51" s="191" t="str">
        <f>IF(健診コース検査項目表!H51="","",健診コース検査項目表!H51)</f>
        <v/>
      </c>
      <c r="I51" s="192"/>
      <c r="J51" s="193"/>
      <c r="K51" s="120"/>
    </row>
    <row r="52" spans="1:12" ht="17.25" customHeight="1">
      <c r="A52" s="39"/>
      <c r="B52" s="187"/>
      <c r="C52" s="194" t="s">
        <v>50</v>
      </c>
      <c r="D52" s="195"/>
      <c r="E52" s="89" t="s">
        <v>31</v>
      </c>
      <c r="F52" s="111" t="str">
        <f>IF(健診コース検査項目表!F52="","",健診コース検査項目表!F52)</f>
        <v/>
      </c>
      <c r="G52" s="4"/>
      <c r="H52" s="262" t="s">
        <v>132</v>
      </c>
      <c r="I52" s="262"/>
      <c r="J52" s="262"/>
      <c r="K52" s="262"/>
      <c r="L52" s="262"/>
    </row>
    <row r="53" spans="1:12" ht="17.25" customHeight="1">
      <c r="A53" s="39"/>
      <c r="B53" s="166"/>
      <c r="C53" s="183" t="s">
        <v>25</v>
      </c>
      <c r="D53" s="166"/>
      <c r="E53" s="90" t="s">
        <v>31</v>
      </c>
      <c r="F53" s="106" t="str">
        <f>IF(健診コース検査項目表!F53="","",健診コース検査項目表!F53)</f>
        <v/>
      </c>
      <c r="G53" s="4"/>
      <c r="H53" s="263"/>
      <c r="I53" s="263"/>
      <c r="J53" s="263"/>
      <c r="K53" s="263"/>
      <c r="L53" s="263"/>
    </row>
    <row r="54" spans="1:12" ht="17.25" customHeight="1">
      <c r="B54" s="53" t="s">
        <v>51</v>
      </c>
      <c r="C54" s="198" t="s">
        <v>52</v>
      </c>
      <c r="D54" s="163"/>
      <c r="E54" s="79">
        <v>1400</v>
      </c>
      <c r="F54" s="114" t="str">
        <f>IF(健診コース検査項目表!F54="","",健診コース検査項目表!F54)</f>
        <v/>
      </c>
      <c r="G54" s="23"/>
      <c r="H54" s="264" t="str">
        <f>IF(健診コース検査項目表!H54="","",健診コース検査項目表!H54)</f>
        <v/>
      </c>
      <c r="I54" s="265"/>
      <c r="J54" s="265"/>
      <c r="K54" s="265"/>
      <c r="L54" s="266"/>
    </row>
    <row r="55" spans="1:12" ht="17.25" customHeight="1">
      <c r="B55" s="43" t="s">
        <v>27</v>
      </c>
      <c r="C55" s="167" t="s">
        <v>53</v>
      </c>
      <c r="D55" s="168"/>
      <c r="E55" s="81">
        <v>4000</v>
      </c>
      <c r="F55" s="49" t="str">
        <f>IF(健診コース検査項目表!F55="","",健診コース検査項目表!F55)</f>
        <v/>
      </c>
      <c r="G55" s="23"/>
      <c r="H55" s="267"/>
      <c r="I55" s="268"/>
      <c r="J55" s="268"/>
      <c r="K55" s="268"/>
      <c r="L55" s="269"/>
    </row>
    <row r="56" spans="1:12" ht="17.25" customHeight="1">
      <c r="B56" s="160" t="s">
        <v>113</v>
      </c>
      <c r="C56" s="179" t="s">
        <v>116</v>
      </c>
      <c r="D56" s="180"/>
      <c r="E56" s="73">
        <v>6950</v>
      </c>
      <c r="F56" s="104" t="str">
        <f>IF(健診コース検査項目表!F56="","",健診コース検査項目表!F56)</f>
        <v/>
      </c>
      <c r="G56" s="23"/>
      <c r="H56" s="267"/>
      <c r="I56" s="268"/>
      <c r="J56" s="268"/>
      <c r="K56" s="268"/>
      <c r="L56" s="269"/>
    </row>
    <row r="57" spans="1:12" ht="17.25" customHeight="1">
      <c r="A57" s="39"/>
      <c r="B57" s="178"/>
      <c r="C57" s="181" t="s">
        <v>114</v>
      </c>
      <c r="D57" s="182"/>
      <c r="E57" s="91">
        <v>5500</v>
      </c>
      <c r="F57" s="46" t="str">
        <f>IF(健診コース検査項目表!F57="","",健診コース検査項目表!F57)</f>
        <v/>
      </c>
      <c r="G57" s="23"/>
      <c r="H57" s="270"/>
      <c r="I57" s="271"/>
      <c r="J57" s="271"/>
      <c r="K57" s="271"/>
      <c r="L57" s="272"/>
    </row>
    <row r="58" spans="1:12" ht="17.25" customHeight="1" thickBot="1">
      <c r="B58" s="161"/>
      <c r="C58" s="183" t="s">
        <v>115</v>
      </c>
      <c r="D58" s="166"/>
      <c r="E58" s="78">
        <v>8000</v>
      </c>
      <c r="F58" s="113" t="str">
        <f>IF(健診コース検査項目表!F58="","",健診コース検査項目表!F58)</f>
        <v/>
      </c>
      <c r="G58" s="23"/>
      <c r="H58" s="41"/>
      <c r="I58" s="41"/>
      <c r="J58" s="41"/>
      <c r="K58" s="42"/>
    </row>
    <row r="59" spans="1:12" ht="17.25" customHeight="1">
      <c r="B59" s="156" t="s">
        <v>7</v>
      </c>
      <c r="C59" s="157"/>
      <c r="D59" s="158"/>
      <c r="E59" s="92">
        <v>4500</v>
      </c>
      <c r="F59" s="114" t="str">
        <f>IF(健診コース検査項目表!F59="","",健診コース検査項目表!F59)</f>
        <v/>
      </c>
      <c r="G59" s="23"/>
      <c r="H59" s="94"/>
      <c r="I59" s="94"/>
      <c r="J59" s="95"/>
      <c r="K59" s="273" t="s">
        <v>117</v>
      </c>
      <c r="L59" s="274"/>
    </row>
    <row r="60" spans="1:12" ht="17.25" customHeight="1" thickBot="1">
      <c r="B60" s="156" t="s">
        <v>5</v>
      </c>
      <c r="C60" s="157"/>
      <c r="D60" s="158"/>
      <c r="E60" s="93">
        <v>3000</v>
      </c>
      <c r="F60" s="108" t="str">
        <f>IF(健診コース検査項目表!F60="","",健診コース検査項目表!F60)</f>
        <v/>
      </c>
      <c r="G60" s="4"/>
      <c r="H60" s="96"/>
      <c r="I60" s="96"/>
      <c r="J60" s="97"/>
      <c r="K60" s="275"/>
      <c r="L60" s="276"/>
    </row>
    <row r="61" spans="1:12" ht="17.25" customHeight="1" thickTop="1">
      <c r="A61" s="39"/>
      <c r="B61" s="156" t="s">
        <v>6</v>
      </c>
      <c r="C61" s="157"/>
      <c r="D61" s="158"/>
      <c r="E61" s="93">
        <v>2500</v>
      </c>
      <c r="F61" s="108" t="str">
        <f>IF(健診コース検査項目表!F61="","",健診コース検査項目表!F61)</f>
        <v/>
      </c>
      <c r="G61" s="4"/>
      <c r="H61" s="96"/>
      <c r="I61" s="96"/>
      <c r="J61" s="96"/>
      <c r="K61" s="277">
        <f>I62+I63</f>
        <v>5500</v>
      </c>
      <c r="L61" s="278"/>
    </row>
    <row r="62" spans="1:12" ht="17.25" customHeight="1">
      <c r="A62" s="39"/>
      <c r="B62" s="160" t="s">
        <v>110</v>
      </c>
      <c r="C62" s="162" t="s">
        <v>112</v>
      </c>
      <c r="D62" s="163"/>
      <c r="E62" s="77">
        <v>800</v>
      </c>
      <c r="F62" s="104" t="str">
        <f>IF(健診コース検査項目表!F62="","",健診コース検査項目表!F62)</f>
        <v/>
      </c>
      <c r="G62" s="4"/>
      <c r="H62" s="98" t="s">
        <v>118</v>
      </c>
      <c r="I62" s="99">
        <f>SUMIF(F8:F64,"✓",E8:E64)+SUM(K49:K53)</f>
        <v>5000</v>
      </c>
      <c r="J62" s="100"/>
      <c r="K62" s="279"/>
      <c r="L62" s="280"/>
    </row>
    <row r="63" spans="1:12" ht="17.25" customHeight="1" thickBot="1">
      <c r="B63" s="161"/>
      <c r="C63" s="165" t="s">
        <v>111</v>
      </c>
      <c r="D63" s="166"/>
      <c r="E63" s="78">
        <v>3000</v>
      </c>
      <c r="F63" s="113" t="str">
        <f>IF(健診コース検査項目表!F63="","",健診コース検査項目表!F63)</f>
        <v/>
      </c>
      <c r="G63" s="4"/>
      <c r="H63" s="101" t="s">
        <v>119</v>
      </c>
      <c r="I63" s="102">
        <f>I62*0.1</f>
        <v>500</v>
      </c>
      <c r="J63" s="103"/>
      <c r="K63" s="281"/>
      <c r="L63" s="282"/>
    </row>
    <row r="64" spans="1:12" ht="17.25" customHeight="1">
      <c r="B64" s="1" t="s">
        <v>131</v>
      </c>
      <c r="E64" s="42"/>
      <c r="F64" s="58"/>
      <c r="G64" s="4"/>
      <c r="H64" s="12"/>
    </row>
    <row r="66" spans="2:12" ht="7.5" customHeight="1" thickBot="1"/>
    <row r="67" spans="2:12" ht="17.25" customHeight="1" thickBot="1">
      <c r="H67" s="292" t="s">
        <v>137</v>
      </c>
      <c r="I67" s="292"/>
      <c r="J67" s="292"/>
      <c r="K67" s="293"/>
      <c r="L67" s="125" t="s">
        <v>54</v>
      </c>
    </row>
    <row r="68" spans="2:12" ht="17.25" customHeight="1" thickTop="1">
      <c r="B68" s="121" t="s">
        <v>136</v>
      </c>
      <c r="C68" s="122"/>
      <c r="D68" s="122"/>
      <c r="E68" s="123">
        <v>4300</v>
      </c>
      <c r="F68" s="124"/>
      <c r="G68" s="4"/>
      <c r="H68" s="294" t="s">
        <v>139</v>
      </c>
      <c r="I68" s="297" t="s">
        <v>140</v>
      </c>
      <c r="J68" s="297"/>
      <c r="K68" s="298"/>
      <c r="L68" s="130"/>
    </row>
    <row r="69" spans="2:12" ht="17.25" customHeight="1">
      <c r="B69" s="126" t="s">
        <v>138</v>
      </c>
      <c r="C69" s="127"/>
      <c r="D69" s="127"/>
      <c r="E69" s="128">
        <v>4300</v>
      </c>
      <c r="F69" s="129"/>
      <c r="G69" s="4"/>
      <c r="H69" s="295"/>
      <c r="I69" s="299" t="s">
        <v>142</v>
      </c>
      <c r="J69" s="300"/>
      <c r="K69" s="301"/>
      <c r="L69" s="131"/>
    </row>
    <row r="70" spans="2:12" ht="17.25" customHeight="1">
      <c r="B70" s="126" t="s">
        <v>141</v>
      </c>
      <c r="C70" s="127"/>
      <c r="D70" s="127"/>
      <c r="E70" s="128">
        <v>4300</v>
      </c>
      <c r="F70" s="129"/>
      <c r="G70" s="4"/>
      <c r="H70" s="295"/>
      <c r="I70" s="302" t="s">
        <v>144</v>
      </c>
      <c r="J70" s="303"/>
      <c r="K70" s="304"/>
      <c r="L70" s="131"/>
    </row>
    <row r="71" spans="2:12" ht="17.25" customHeight="1">
      <c r="B71" s="126" t="s">
        <v>143</v>
      </c>
      <c r="C71" s="127"/>
      <c r="D71" s="127"/>
      <c r="E71" s="128">
        <v>5000</v>
      </c>
      <c r="F71" s="129"/>
      <c r="G71" s="4"/>
      <c r="H71" s="295"/>
      <c r="I71" s="297" t="s">
        <v>146</v>
      </c>
      <c r="J71" s="297"/>
      <c r="K71" s="298"/>
      <c r="L71" s="131"/>
    </row>
    <row r="72" spans="2:12" ht="17.25" customHeight="1">
      <c r="B72" s="126" t="s">
        <v>145</v>
      </c>
      <c r="C72" s="127"/>
      <c r="D72" s="127"/>
      <c r="E72" s="128">
        <v>6500</v>
      </c>
      <c r="F72" s="129"/>
      <c r="G72" s="4"/>
      <c r="H72" s="295"/>
      <c r="I72" s="302" t="s">
        <v>148</v>
      </c>
      <c r="J72" s="303"/>
      <c r="K72" s="304"/>
      <c r="L72" s="131"/>
    </row>
    <row r="73" spans="2:12" ht="17.25" customHeight="1">
      <c r="B73" s="126" t="s">
        <v>147</v>
      </c>
      <c r="C73" s="127"/>
      <c r="D73" s="127"/>
      <c r="E73" s="128">
        <v>6500</v>
      </c>
      <c r="F73" s="129"/>
      <c r="G73" s="4"/>
      <c r="H73" s="295"/>
      <c r="I73" s="302" t="s">
        <v>150</v>
      </c>
      <c r="J73" s="303"/>
      <c r="K73" s="304"/>
      <c r="L73" s="131"/>
    </row>
    <row r="74" spans="2:12" ht="17.25" customHeight="1" thickBot="1">
      <c r="B74" s="126" t="s">
        <v>149</v>
      </c>
      <c r="C74" s="127"/>
      <c r="D74" s="127"/>
      <c r="E74" s="128">
        <v>10000</v>
      </c>
      <c r="F74" s="129"/>
      <c r="G74" s="4"/>
      <c r="H74" s="296"/>
      <c r="I74" s="305" t="s">
        <v>152</v>
      </c>
      <c r="J74" s="305"/>
      <c r="K74" s="306"/>
      <c r="L74" s="132"/>
    </row>
    <row r="75" spans="2:12" ht="17.25" customHeight="1" thickBot="1">
      <c r="B75" s="126" t="s">
        <v>151</v>
      </c>
      <c r="C75" s="127"/>
      <c r="D75" s="127"/>
      <c r="E75" s="128">
        <v>4000</v>
      </c>
      <c r="F75" s="129"/>
      <c r="G75" s="4"/>
    </row>
    <row r="76" spans="2:12" ht="17.25" customHeight="1">
      <c r="B76" s="126" t="s">
        <v>153</v>
      </c>
      <c r="C76" s="127"/>
      <c r="D76" s="127"/>
      <c r="E76" s="128">
        <v>8000</v>
      </c>
      <c r="F76" s="129"/>
      <c r="G76" s="4"/>
      <c r="H76" s="318" t="s">
        <v>103</v>
      </c>
      <c r="I76" s="319"/>
      <c r="J76" s="319"/>
      <c r="K76" s="319"/>
      <c r="L76" s="133" t="s">
        <v>54</v>
      </c>
    </row>
    <row r="77" spans="2:12" ht="17.25" customHeight="1">
      <c r="B77" s="126" t="s">
        <v>154</v>
      </c>
      <c r="C77" s="127"/>
      <c r="D77" s="127"/>
      <c r="E77" s="128">
        <v>6000</v>
      </c>
      <c r="F77" s="129"/>
      <c r="G77" s="4"/>
      <c r="H77" s="309" t="s">
        <v>156</v>
      </c>
      <c r="I77" s="310" t="s">
        <v>157</v>
      </c>
      <c r="J77" s="310"/>
      <c r="K77" s="310"/>
      <c r="L77" s="34"/>
    </row>
    <row r="78" spans="2:12" ht="17.25" customHeight="1">
      <c r="B78" s="121" t="s">
        <v>155</v>
      </c>
      <c r="C78" s="122"/>
      <c r="D78" s="122"/>
      <c r="E78" s="123">
        <v>476</v>
      </c>
      <c r="F78" s="124"/>
      <c r="G78" s="4"/>
      <c r="H78" s="295"/>
      <c r="I78" s="316" t="s">
        <v>159</v>
      </c>
      <c r="J78" s="317"/>
      <c r="K78" s="317"/>
      <c r="L78" s="134"/>
    </row>
    <row r="79" spans="2:12" ht="17.25" customHeight="1">
      <c r="B79" s="121" t="s">
        <v>158</v>
      </c>
      <c r="C79" s="122"/>
      <c r="D79" s="122"/>
      <c r="E79" s="123">
        <v>3100</v>
      </c>
      <c r="F79" s="124"/>
      <c r="G79" s="4"/>
      <c r="H79" s="309" t="s">
        <v>161</v>
      </c>
      <c r="I79" s="320" t="s">
        <v>162</v>
      </c>
      <c r="J79" s="321"/>
      <c r="K79" s="322"/>
      <c r="L79" s="33"/>
    </row>
    <row r="80" spans="2:12" ht="17.25" customHeight="1">
      <c r="B80" s="121" t="s">
        <v>160</v>
      </c>
      <c r="C80" s="122"/>
      <c r="D80" s="122"/>
      <c r="E80" s="123">
        <v>3500</v>
      </c>
      <c r="F80" s="124"/>
      <c r="G80" s="4"/>
      <c r="H80" s="295"/>
      <c r="I80" s="313" t="s">
        <v>164</v>
      </c>
      <c r="J80" s="314"/>
      <c r="K80" s="323"/>
      <c r="L80" s="35"/>
    </row>
    <row r="81" spans="2:12" ht="17.25" customHeight="1">
      <c r="B81" s="121" t="s">
        <v>163</v>
      </c>
      <c r="C81" s="122"/>
      <c r="D81" s="122"/>
      <c r="E81" s="123">
        <v>890</v>
      </c>
      <c r="F81" s="124"/>
      <c r="G81" s="4"/>
      <c r="H81" s="295"/>
      <c r="I81" s="313" t="s">
        <v>167</v>
      </c>
      <c r="J81" s="314"/>
      <c r="K81" s="323"/>
      <c r="L81" s="35"/>
    </row>
    <row r="82" spans="2:12" ht="17.25" customHeight="1">
      <c r="B82" s="126" t="s">
        <v>165</v>
      </c>
      <c r="C82" s="127" t="s">
        <v>166</v>
      </c>
      <c r="D82" s="127"/>
      <c r="E82" s="128">
        <v>3000</v>
      </c>
      <c r="F82" s="129"/>
      <c r="G82" s="4"/>
      <c r="H82" s="295"/>
      <c r="I82" s="313" t="s">
        <v>169</v>
      </c>
      <c r="J82" s="314"/>
      <c r="K82" s="323"/>
      <c r="L82" s="35"/>
    </row>
    <row r="83" spans="2:12" ht="17.25" customHeight="1" thickBot="1">
      <c r="B83" s="126" t="s">
        <v>168</v>
      </c>
      <c r="C83" s="127" t="s">
        <v>166</v>
      </c>
      <c r="D83" s="127"/>
      <c r="E83" s="128">
        <v>9100</v>
      </c>
      <c r="F83" s="129"/>
      <c r="G83" s="4"/>
      <c r="H83" s="296"/>
      <c r="I83" s="324" t="s">
        <v>171</v>
      </c>
      <c r="J83" s="325"/>
      <c r="K83" s="325"/>
      <c r="L83" s="135"/>
    </row>
    <row r="84" spans="2:12" ht="17.25" customHeight="1">
      <c r="B84" s="126" t="s">
        <v>170</v>
      </c>
      <c r="C84" s="127" t="s">
        <v>166</v>
      </c>
      <c r="D84" s="127"/>
      <c r="E84" s="128">
        <v>7900</v>
      </c>
      <c r="F84" s="129"/>
      <c r="G84" s="4"/>
    </row>
    <row r="85" spans="2:12" ht="17.25" customHeight="1" thickBot="1">
      <c r="B85" s="121" t="s">
        <v>172</v>
      </c>
      <c r="C85" s="122" t="s">
        <v>173</v>
      </c>
      <c r="D85" s="122"/>
      <c r="E85" s="123">
        <v>300</v>
      </c>
      <c r="F85" s="124"/>
      <c r="G85" s="4"/>
    </row>
    <row r="86" spans="2:12" ht="17.25" customHeight="1" thickBot="1">
      <c r="B86" s="121" t="s">
        <v>174</v>
      </c>
      <c r="C86" s="122" t="s">
        <v>175</v>
      </c>
      <c r="D86" s="122"/>
      <c r="E86" s="123">
        <v>4000</v>
      </c>
      <c r="F86" s="124"/>
      <c r="G86" s="4"/>
      <c r="H86" s="307" t="s">
        <v>97</v>
      </c>
      <c r="I86" s="308"/>
      <c r="J86" s="308"/>
      <c r="K86" s="308"/>
      <c r="L86" s="136" t="s">
        <v>54</v>
      </c>
    </row>
    <row r="87" spans="2:12" ht="17.25" customHeight="1" thickTop="1">
      <c r="B87" s="121" t="s">
        <v>176</v>
      </c>
      <c r="C87" s="122" t="s">
        <v>177</v>
      </c>
      <c r="D87" s="122"/>
      <c r="E87" s="123">
        <v>600</v>
      </c>
      <c r="F87" s="124"/>
      <c r="G87" s="4"/>
      <c r="H87" s="309" t="s">
        <v>179</v>
      </c>
      <c r="I87" s="310" t="s">
        <v>98</v>
      </c>
      <c r="J87" s="310"/>
      <c r="K87" s="310"/>
      <c r="L87" s="33"/>
    </row>
    <row r="88" spans="2:12" ht="17.25" customHeight="1">
      <c r="B88" s="126" t="s">
        <v>178</v>
      </c>
      <c r="C88" s="127"/>
      <c r="D88" s="127"/>
      <c r="E88" s="128">
        <v>1750</v>
      </c>
      <c r="F88" s="129"/>
      <c r="G88" s="4"/>
      <c r="H88" s="295"/>
      <c r="I88" s="311" t="s">
        <v>99</v>
      </c>
      <c r="J88" s="312"/>
      <c r="K88" s="312"/>
      <c r="L88" s="34"/>
    </row>
    <row r="89" spans="2:12" ht="17.25" customHeight="1">
      <c r="B89" s="121" t="s">
        <v>180</v>
      </c>
      <c r="C89" s="122"/>
      <c r="D89" s="122"/>
      <c r="E89" s="123">
        <v>3000</v>
      </c>
      <c r="F89" s="124"/>
      <c r="G89" s="4"/>
      <c r="H89" s="295"/>
      <c r="I89" s="313" t="s">
        <v>100</v>
      </c>
      <c r="J89" s="314"/>
      <c r="K89" s="314"/>
      <c r="L89" s="35"/>
    </row>
    <row r="90" spans="2:12" ht="17.25" customHeight="1">
      <c r="B90" s="126" t="s">
        <v>181</v>
      </c>
      <c r="C90" s="127"/>
      <c r="D90" s="127"/>
      <c r="E90" s="128">
        <v>15000</v>
      </c>
      <c r="F90" s="129"/>
      <c r="G90" s="4"/>
      <c r="H90" s="295"/>
      <c r="I90" s="315" t="s">
        <v>101</v>
      </c>
      <c r="J90" s="315"/>
      <c r="K90" s="315"/>
      <c r="L90" s="34"/>
    </row>
    <row r="91" spans="2:12" ht="17.25" customHeight="1">
      <c r="B91" s="126" t="s">
        <v>182</v>
      </c>
      <c r="C91" s="127"/>
      <c r="D91" s="127"/>
      <c r="E91" s="128">
        <v>7000</v>
      </c>
      <c r="F91" s="129"/>
      <c r="G91" s="4"/>
      <c r="H91" s="296"/>
      <c r="I91" s="316" t="s">
        <v>102</v>
      </c>
      <c r="J91" s="317"/>
      <c r="K91" s="317"/>
      <c r="L91" s="134"/>
    </row>
    <row r="92" spans="2:12" ht="17.25" customHeight="1">
      <c r="B92" s="126" t="s">
        <v>183</v>
      </c>
      <c r="C92" s="127"/>
      <c r="D92" s="127"/>
      <c r="E92" s="128">
        <v>3200</v>
      </c>
      <c r="F92" s="129"/>
      <c r="G92" s="4"/>
      <c r="H92" s="295" t="s">
        <v>185</v>
      </c>
      <c r="I92" s="320" t="s">
        <v>186</v>
      </c>
      <c r="J92" s="321"/>
      <c r="K92" s="321"/>
      <c r="L92" s="33"/>
    </row>
    <row r="93" spans="2:12" ht="17.25" customHeight="1">
      <c r="B93" s="121" t="s">
        <v>184</v>
      </c>
      <c r="C93" s="122"/>
      <c r="D93" s="122"/>
      <c r="E93" s="123">
        <v>2200</v>
      </c>
      <c r="F93" s="124"/>
      <c r="G93" s="4"/>
      <c r="H93" s="295"/>
      <c r="I93" s="328" t="s">
        <v>188</v>
      </c>
      <c r="J93" s="315"/>
      <c r="K93" s="315"/>
      <c r="L93" s="34"/>
    </row>
    <row r="94" spans="2:12" ht="17.25" customHeight="1">
      <c r="B94" s="126" t="s">
        <v>187</v>
      </c>
      <c r="C94" s="127"/>
      <c r="D94" s="127"/>
      <c r="E94" s="128">
        <v>3500</v>
      </c>
      <c r="F94" s="129"/>
      <c r="G94" s="4"/>
      <c r="H94" s="295"/>
      <c r="I94" s="311" t="s">
        <v>190</v>
      </c>
      <c r="J94" s="312"/>
      <c r="K94" s="312"/>
      <c r="L94" s="36"/>
    </row>
    <row r="95" spans="2:12" ht="17.25" customHeight="1">
      <c r="B95" s="126" t="s">
        <v>189</v>
      </c>
      <c r="C95" s="127"/>
      <c r="D95" s="127"/>
      <c r="E95" s="128">
        <v>12050</v>
      </c>
      <c r="F95" s="129"/>
      <c r="G95" s="4"/>
      <c r="H95" s="295"/>
      <c r="I95" s="311" t="s">
        <v>192</v>
      </c>
      <c r="J95" s="312"/>
      <c r="K95" s="312"/>
      <c r="L95" s="36"/>
    </row>
    <row r="96" spans="2:12" ht="17.25" customHeight="1">
      <c r="B96" s="126" t="s">
        <v>191</v>
      </c>
      <c r="C96" s="127"/>
      <c r="D96" s="127"/>
      <c r="E96" s="128">
        <v>15050</v>
      </c>
      <c r="F96" s="129" t="s">
        <v>135</v>
      </c>
      <c r="G96" s="4"/>
      <c r="H96" s="295"/>
      <c r="I96" s="311" t="s">
        <v>194</v>
      </c>
      <c r="J96" s="312"/>
      <c r="K96" s="312"/>
      <c r="L96" s="36"/>
    </row>
    <row r="97" spans="2:12" ht="17.25" customHeight="1">
      <c r="B97" s="126" t="s">
        <v>193</v>
      </c>
      <c r="C97" s="127"/>
      <c r="D97" s="127"/>
      <c r="E97" s="128">
        <v>15050</v>
      </c>
      <c r="F97" s="129"/>
      <c r="G97" s="4"/>
      <c r="H97" s="295"/>
      <c r="I97" s="313" t="s">
        <v>196</v>
      </c>
      <c r="J97" s="314"/>
      <c r="K97" s="314"/>
      <c r="L97" s="35"/>
    </row>
    <row r="98" spans="2:12" ht="17.25" customHeight="1">
      <c r="B98" s="126" t="s">
        <v>195</v>
      </c>
      <c r="C98" s="127"/>
      <c r="D98" s="127"/>
      <c r="E98" s="128">
        <v>15470</v>
      </c>
      <c r="F98" s="129"/>
      <c r="G98" s="4"/>
      <c r="H98" s="296"/>
      <c r="I98" s="324" t="s">
        <v>198</v>
      </c>
      <c r="J98" s="325"/>
      <c r="K98" s="325"/>
      <c r="L98" s="130"/>
    </row>
    <row r="99" spans="2:12" ht="17.25" customHeight="1" thickBot="1">
      <c r="B99" s="126" t="s">
        <v>197</v>
      </c>
      <c r="C99" s="127"/>
      <c r="D99" s="127"/>
      <c r="E99" s="128">
        <v>16920</v>
      </c>
      <c r="F99" s="129"/>
      <c r="G99" s="4"/>
      <c r="H99" s="137" t="s">
        <v>200</v>
      </c>
      <c r="I99" s="326" t="s">
        <v>201</v>
      </c>
      <c r="J99" s="327"/>
      <c r="K99" s="327"/>
      <c r="L99" s="132"/>
    </row>
    <row r="100" spans="2:12" ht="17.25" customHeight="1">
      <c r="B100" s="126" t="s">
        <v>199</v>
      </c>
      <c r="C100" s="127"/>
      <c r="D100" s="127"/>
      <c r="E100" s="128">
        <v>16920</v>
      </c>
      <c r="F100" s="129"/>
      <c r="G100" s="4"/>
    </row>
    <row r="101" spans="2:12" ht="17.25" customHeight="1">
      <c r="B101" s="126" t="s">
        <v>202</v>
      </c>
      <c r="C101" s="127"/>
      <c r="D101" s="127"/>
      <c r="E101" s="128">
        <v>10000</v>
      </c>
      <c r="F101" s="129"/>
      <c r="G101" s="4"/>
    </row>
    <row r="102" spans="2:12" ht="17.25" customHeight="1">
      <c r="B102" s="126" t="s">
        <v>203</v>
      </c>
      <c r="C102" s="127"/>
      <c r="D102" s="127"/>
      <c r="E102" s="128">
        <v>3000</v>
      </c>
      <c r="F102" s="129"/>
      <c r="G102" s="4"/>
    </row>
    <row r="103" spans="2:12" ht="17.25" customHeight="1" thickBot="1">
      <c r="B103" s="138" t="s">
        <v>204</v>
      </c>
      <c r="C103" s="139"/>
      <c r="D103" s="139"/>
      <c r="E103" s="140">
        <v>1000</v>
      </c>
      <c r="F103" s="141"/>
      <c r="G103" s="4"/>
    </row>
    <row r="104" spans="2:12" ht="17.25" customHeight="1">
      <c r="B104" s="156" t="s">
        <v>205</v>
      </c>
      <c r="C104" s="157"/>
      <c r="D104" s="158"/>
      <c r="E104" s="142">
        <v>25000</v>
      </c>
      <c r="F104" s="13"/>
      <c r="G104" s="4"/>
    </row>
  </sheetData>
  <sheetProtection selectLockedCells="1"/>
  <mergeCells count="132">
    <mergeCell ref="I99:K99"/>
    <mergeCell ref="B104:D104"/>
    <mergeCell ref="H92:H98"/>
    <mergeCell ref="I92:K92"/>
    <mergeCell ref="I93:K93"/>
    <mergeCell ref="I94:K94"/>
    <mergeCell ref="I95:K95"/>
    <mergeCell ref="I96:K96"/>
    <mergeCell ref="I97:K97"/>
    <mergeCell ref="I98:K98"/>
    <mergeCell ref="H86:K86"/>
    <mergeCell ref="H87:H91"/>
    <mergeCell ref="I87:K87"/>
    <mergeCell ref="I88:K88"/>
    <mergeCell ref="I89:K89"/>
    <mergeCell ref="I90:K90"/>
    <mergeCell ref="I91:K91"/>
    <mergeCell ref="H76:K76"/>
    <mergeCell ref="H77:H78"/>
    <mergeCell ref="I77:K77"/>
    <mergeCell ref="I78:K78"/>
    <mergeCell ref="H79:H83"/>
    <mergeCell ref="I79:K79"/>
    <mergeCell ref="I80:K80"/>
    <mergeCell ref="I81:K81"/>
    <mergeCell ref="I82:K82"/>
    <mergeCell ref="I83:K83"/>
    <mergeCell ref="H67:K67"/>
    <mergeCell ref="H68:H74"/>
    <mergeCell ref="I68:K68"/>
    <mergeCell ref="I69:K69"/>
    <mergeCell ref="I70:K70"/>
    <mergeCell ref="I71:K71"/>
    <mergeCell ref="I72:K72"/>
    <mergeCell ref="I73:K73"/>
    <mergeCell ref="I74:K74"/>
    <mergeCell ref="B62:B63"/>
    <mergeCell ref="C62:D62"/>
    <mergeCell ref="K61:L63"/>
    <mergeCell ref="C63:D63"/>
    <mergeCell ref="B56:B58"/>
    <mergeCell ref="C56:D56"/>
    <mergeCell ref="C57:D57"/>
    <mergeCell ref="C58:D58"/>
    <mergeCell ref="B59:D59"/>
    <mergeCell ref="B60:D60"/>
    <mergeCell ref="C43:C46"/>
    <mergeCell ref="C55:D55"/>
    <mergeCell ref="H54:L57"/>
    <mergeCell ref="I42:K42"/>
    <mergeCell ref="I43:K43"/>
    <mergeCell ref="I44:K44"/>
    <mergeCell ref="H46:K47"/>
    <mergeCell ref="K59:L60"/>
    <mergeCell ref="B61:D61"/>
    <mergeCell ref="B48:B53"/>
    <mergeCell ref="H48:J48"/>
    <mergeCell ref="H49:J49"/>
    <mergeCell ref="C51:D51"/>
    <mergeCell ref="H50:J50"/>
    <mergeCell ref="C52:D52"/>
    <mergeCell ref="I34:K34"/>
    <mergeCell ref="I35:K35"/>
    <mergeCell ref="I28:K28"/>
    <mergeCell ref="C30:D30"/>
    <mergeCell ref="I29:K29"/>
    <mergeCell ref="C37:C42"/>
    <mergeCell ref="H36:H40"/>
    <mergeCell ref="I36:K36"/>
    <mergeCell ref="I37:K37"/>
    <mergeCell ref="I38:K38"/>
    <mergeCell ref="I39:K39"/>
    <mergeCell ref="I40:K40"/>
    <mergeCell ref="H41:H42"/>
    <mergeCell ref="I41:K41"/>
    <mergeCell ref="B21:B22"/>
    <mergeCell ref="I20:K20"/>
    <mergeCell ref="B23:B24"/>
    <mergeCell ref="C24:D24"/>
    <mergeCell ref="H23:K23"/>
    <mergeCell ref="H51:J51"/>
    <mergeCell ref="C53:D53"/>
    <mergeCell ref="H52:L53"/>
    <mergeCell ref="C54:D54"/>
    <mergeCell ref="B25:C25"/>
    <mergeCell ref="H24:H34"/>
    <mergeCell ref="I24:K24"/>
    <mergeCell ref="B26:B47"/>
    <mergeCell ref="I25:K25"/>
    <mergeCell ref="C27:D27"/>
    <mergeCell ref="I26:K26"/>
    <mergeCell ref="C28:D28"/>
    <mergeCell ref="I27:K27"/>
    <mergeCell ref="C29:D29"/>
    <mergeCell ref="C33:D33"/>
    <mergeCell ref="I32:K32"/>
    <mergeCell ref="C34:D34"/>
    <mergeCell ref="I33:K33"/>
    <mergeCell ref="C35:C36"/>
    <mergeCell ref="C16:C17"/>
    <mergeCell ref="H16:H20"/>
    <mergeCell ref="I16:K16"/>
    <mergeCell ref="C18:D18"/>
    <mergeCell ref="I17:K17"/>
    <mergeCell ref="C31:D31"/>
    <mergeCell ref="I30:K30"/>
    <mergeCell ref="C32:D32"/>
    <mergeCell ref="I31:K31"/>
    <mergeCell ref="H8:H15"/>
    <mergeCell ref="B2:L2"/>
    <mergeCell ref="B4:C4"/>
    <mergeCell ref="D4:F4"/>
    <mergeCell ref="B5:C5"/>
    <mergeCell ref="D5:F5"/>
    <mergeCell ref="B7:D7"/>
    <mergeCell ref="H7:K7"/>
    <mergeCell ref="A8:A10"/>
    <mergeCell ref="B8:D8"/>
    <mergeCell ref="I8:K8"/>
    <mergeCell ref="B9:D9"/>
    <mergeCell ref="I9:K9"/>
    <mergeCell ref="B10:B20"/>
    <mergeCell ref="C10:C11"/>
    <mergeCell ref="I10:K10"/>
    <mergeCell ref="I11:K11"/>
    <mergeCell ref="C19:D19"/>
    <mergeCell ref="I18:K18"/>
    <mergeCell ref="I19:K19"/>
    <mergeCell ref="I12:K12"/>
    <mergeCell ref="I13:K13"/>
    <mergeCell ref="I14:K14"/>
    <mergeCell ref="I15:K15"/>
  </mergeCells>
  <phoneticPr fontId="1"/>
  <pageMargins left="0.31496062992125984" right="0.31496062992125984" top="0.35433070866141736" bottom="0.15748031496062992" header="0.31496062992125984" footer="0.31496062992125984"/>
  <pageSetup paperSize="9" scale="70" orientation="portrait" r:id="rId1"/>
  <colBreaks count="1" manualBreakCount="1">
    <brk id="13"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2"/>
  <sheetViews>
    <sheetView workbookViewId="0">
      <selection sqref="A1:XFD1048576"/>
    </sheetView>
  </sheetViews>
  <sheetFormatPr defaultRowHeight="18.75"/>
  <sheetData>
    <row r="1" spans="1:1">
      <c r="A1" t="s">
        <v>21</v>
      </c>
    </row>
    <row r="2" spans="1:1">
      <c r="A2" t="s">
        <v>22</v>
      </c>
    </row>
  </sheetData>
  <sheetProtection sheet="1" objects="1" scenarios="1" selectLockedCells="1" selectUn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健診コース検査項目表</vt:lpstr>
      <vt:lpstr>2025_健診コース検査項目表（原本①）</vt:lpstr>
      <vt:lpstr>健診コース検査項目表（原本）</vt:lpstr>
      <vt:lpstr>マスタ</vt:lpstr>
      <vt:lpstr>'2025_健診コース検査項目表（原本①）'!Print_Area</vt:lpstr>
      <vt:lpstr>健診コース検査項目表!Print_Area</vt:lpstr>
      <vt:lpstr>'健診コース検査項目表（原本）'!Print_Area</vt:lpstr>
    </vt:vector>
  </TitlesOfParts>
  <Company>公益財団法人 星総合病院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星総合病院</dc:creator>
  <cp:lastModifiedBy>星総合病院 健診06</cp:lastModifiedBy>
  <cp:lastPrinted>2024-09-24T22:51:23Z</cp:lastPrinted>
  <dcterms:created xsi:type="dcterms:W3CDTF">2020-11-17T07:57:46Z</dcterms:created>
  <dcterms:modified xsi:type="dcterms:W3CDTF">2024-12-02T21:18:25Z</dcterms:modified>
</cp:coreProperties>
</file>